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5880" activeTab="0"/>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'CBS'!$A$1:$H$62</definedName>
    <definedName name="_xlnm.Print_Area" localSheetId="4">'CCF'!$A$1:$G$54</definedName>
    <definedName name="_xlnm.Print_Area" localSheetId="1">'CIS'!$A$1:$L$59</definedName>
    <definedName name="_xlnm.Print_Area" localSheetId="3">'Equity'!$A$1:$L$60</definedName>
    <definedName name="_xlnm.Print_Area" localSheetId="5">'Notes'!$A$1:$M$271</definedName>
    <definedName name="_xlnm.Print_Titles" localSheetId="5">'Notes'!$1:$6</definedName>
    <definedName name="Z_EC2F5745_AD53_4030_BB37_77EBAACA5B76_.wvu.PrintArea" localSheetId="2" hidden="1">'CBS'!$A$1:$H$62</definedName>
    <definedName name="Z_EC2F5745_AD53_4030_BB37_77EBAACA5B76_.wvu.PrintArea" localSheetId="4" hidden="1">'CCF'!$A$1:$G$54</definedName>
    <definedName name="Z_EC2F5745_AD53_4030_BB37_77EBAACA5B76_.wvu.PrintArea" localSheetId="1" hidden="1">'CIS'!$A$1:$L$60</definedName>
    <definedName name="Z_EC2F5745_AD53_4030_BB37_77EBAACA5B76_.wvu.PrintArea" localSheetId="3" hidden="1">'Equity'!$A$1:$L$60</definedName>
    <definedName name="Z_EC2F5745_AD53_4030_BB37_77EBAACA5B76_.wvu.PrintArea" localSheetId="5" hidden="1">'Notes'!$A$1:$M$310</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<sst xmlns="http://schemas.openxmlformats.org/spreadsheetml/2006/main" count="319" uniqueCount="237">
  <si>
    <t>Fixed deposits with licensed banks</t>
  </si>
  <si>
    <t>Inventories</t>
  </si>
  <si>
    <t>N/A</t>
  </si>
  <si>
    <t>Company No. : 647125-P</t>
  </si>
  <si>
    <t>MMS Ventures Berhad</t>
  </si>
  <si>
    <t>(UNAUDITED)</t>
  </si>
  <si>
    <t>Property, Plant and Equipment</t>
  </si>
  <si>
    <t>(Incorporated in Malaysia)</t>
  </si>
  <si>
    <t>(The  figures  have  not  been  audited)</t>
  </si>
  <si>
    <t>INDIVIDUAL QUARTER</t>
  </si>
  <si>
    <t>CUMULATIVE QUARTER</t>
  </si>
  <si>
    <t>RM</t>
  </si>
  <si>
    <t>Sundry creditors and accruals</t>
  </si>
  <si>
    <t>Deferred taxation</t>
  </si>
  <si>
    <t>Taxation</t>
  </si>
  <si>
    <t>Share capital</t>
  </si>
  <si>
    <t>Trade debtors</t>
  </si>
  <si>
    <t>Cash and bank balances</t>
  </si>
  <si>
    <t>Cost of sales</t>
  </si>
  <si>
    <t>Trade creditors</t>
  </si>
  <si>
    <t>Current Assets</t>
  </si>
  <si>
    <t>Current Liabilities</t>
  </si>
  <si>
    <t>Net Current Assets</t>
  </si>
  <si>
    <t>Retained profit</t>
  </si>
  <si>
    <t>Gross profit</t>
  </si>
  <si>
    <t>Other operating income</t>
  </si>
  <si>
    <t>Administration expenses</t>
  </si>
  <si>
    <t>Profit before taxation</t>
  </si>
  <si>
    <t>Provision for taxation</t>
  </si>
  <si>
    <t>Revenue</t>
  </si>
  <si>
    <t>Non-Current Assets</t>
  </si>
  <si>
    <t>to</t>
  </si>
  <si>
    <t>CONDENSED  PROFORMA  CONSOLIDATED  CASH  FLOW  STATEMENT</t>
  </si>
  <si>
    <t>Cash flows from operating activities</t>
  </si>
  <si>
    <t>Sundry debtors, deposits and prepayments</t>
  </si>
  <si>
    <t>Income tax paid</t>
  </si>
  <si>
    <t>Cash flows from investing activities</t>
  </si>
  <si>
    <t>Purchase of property, plant and equipment</t>
  </si>
  <si>
    <t>Share</t>
  </si>
  <si>
    <t>Capital</t>
  </si>
  <si>
    <t>Retained</t>
  </si>
  <si>
    <t>Profit</t>
  </si>
  <si>
    <t>Total</t>
  </si>
  <si>
    <t>As At End</t>
  </si>
  <si>
    <t>Of Current</t>
  </si>
  <si>
    <t>Quarter</t>
  </si>
  <si>
    <t>As At</t>
  </si>
  <si>
    <t>Financial</t>
  </si>
  <si>
    <t>Year End</t>
  </si>
  <si>
    <t>Current</t>
  </si>
  <si>
    <t>Year</t>
  </si>
  <si>
    <t>Preceding Year</t>
  </si>
  <si>
    <t>Corresponding</t>
  </si>
  <si>
    <t>To Date</t>
  </si>
  <si>
    <t>Period</t>
  </si>
  <si>
    <t>A1</t>
  </si>
  <si>
    <t>The financial statements of the Group and of the Company have been prepared under the historical cost convention and comply with the Companies Act, 1965 and applicable Approved Accounting Standards in Malaysia.</t>
  </si>
  <si>
    <t>A2</t>
  </si>
  <si>
    <t>Audit report of preceding annual financial statements</t>
  </si>
  <si>
    <t>A3</t>
  </si>
  <si>
    <t>Seasonal or cyclical factors</t>
  </si>
  <si>
    <t>A4</t>
  </si>
  <si>
    <t>Unusual items affecting assets, liabilities, equity, net income or cash flows</t>
  </si>
  <si>
    <t>A5</t>
  </si>
  <si>
    <t>Material changes in estimates</t>
  </si>
  <si>
    <t>A6</t>
  </si>
  <si>
    <t>Debt and equity securities</t>
  </si>
  <si>
    <t>A7</t>
  </si>
  <si>
    <t>Segmental information</t>
  </si>
  <si>
    <t>Valuation of property, plant and equipment</t>
  </si>
  <si>
    <t>A10</t>
  </si>
  <si>
    <t>Changes in the composition of the Group</t>
  </si>
  <si>
    <t>A12</t>
  </si>
  <si>
    <t>Contingent liabilities</t>
  </si>
  <si>
    <t>A13</t>
  </si>
  <si>
    <t>Capital commitments</t>
  </si>
  <si>
    <t>A14</t>
  </si>
  <si>
    <t>Significant related party transactions</t>
  </si>
  <si>
    <t>B1</t>
  </si>
  <si>
    <t>Review of performance</t>
  </si>
  <si>
    <t>B2</t>
  </si>
  <si>
    <t>Variation of results against preceding quarter</t>
  </si>
  <si>
    <t>B3</t>
  </si>
  <si>
    <t>B4</t>
  </si>
  <si>
    <t>Variance of actual profit from forecast profit</t>
  </si>
  <si>
    <t>Not applicable as no profit forecast was published.</t>
  </si>
  <si>
    <t>B5</t>
  </si>
  <si>
    <t>B6</t>
  </si>
  <si>
    <t>B7</t>
  </si>
  <si>
    <t>B8</t>
  </si>
  <si>
    <t>Group's borrowings and debt securities</t>
  </si>
  <si>
    <t>B9</t>
  </si>
  <si>
    <t>Off balance sheet financial instruments</t>
  </si>
  <si>
    <t>B10</t>
  </si>
  <si>
    <t>Material litigation</t>
  </si>
  <si>
    <t>B11</t>
  </si>
  <si>
    <t>Earnings per share (EPS)</t>
  </si>
  <si>
    <t>Basic EPS</t>
  </si>
  <si>
    <t>Diluted EPS</t>
  </si>
  <si>
    <t xml:space="preserve">Status of corporate proposal </t>
  </si>
  <si>
    <t>There were no financial instruments with off-balance sheet risk as at the date of this announcement applicable to the Group.</t>
  </si>
  <si>
    <t>Note</t>
  </si>
  <si>
    <t>Cash and cash equivalents</t>
  </si>
  <si>
    <t xml:space="preserve"> </t>
  </si>
  <si>
    <t>MMS  VENTURES  BERHAD</t>
  </si>
  <si>
    <t>(Incorporated  in  Malaysia)</t>
  </si>
  <si>
    <t>Quarterly  Report  on  Consolidated  Results</t>
  </si>
  <si>
    <t>Net increase in cash and cash equivalents</t>
  </si>
  <si>
    <t xml:space="preserve">The Group's interim operations are not affected by seasonal or cyclical factors during  the current quarter under review. </t>
  </si>
  <si>
    <t>a)</t>
  </si>
  <si>
    <t>b)</t>
  </si>
  <si>
    <t>(The accompanying notes are an integral part of this statement.)</t>
  </si>
  <si>
    <t>Reserve on consolidation</t>
  </si>
  <si>
    <t>Profit after taxation</t>
  </si>
  <si>
    <t>CONDENSED  CONSOLIDATED  INCOME  STATEMENT</t>
  </si>
  <si>
    <t>CONDENSED  CONSOLIDATED  STATEMENT  OF  CHANGES  IN  EQUITY</t>
  </si>
  <si>
    <t xml:space="preserve">Reserve on </t>
  </si>
  <si>
    <t>Consolidation</t>
  </si>
  <si>
    <t>Shareholders funds</t>
  </si>
  <si>
    <t>Basic earning per share (sen)</t>
  </si>
  <si>
    <t>31.12.05</t>
  </si>
  <si>
    <t>There were no material changes in the composition of the Group for the current quarter under review.</t>
  </si>
  <si>
    <t>Net profit for the period / year</t>
  </si>
  <si>
    <t>Profit on sale of investments and/or properties for current financial year to date</t>
  </si>
  <si>
    <t>Net assets per share (RM)</t>
  </si>
  <si>
    <t xml:space="preserve">(The Condensed Consolidated Cash Flow Statements should be read in conjunction with the MMS Venture Berhad's Prospectus dated 15 December 2005) </t>
  </si>
  <si>
    <t>Share premium</t>
  </si>
  <si>
    <t>There were no investments or properties disposed in the year.</t>
  </si>
  <si>
    <t xml:space="preserve">Share </t>
  </si>
  <si>
    <t>Premium</t>
  </si>
  <si>
    <t>The deferred tax balance is in respect of timing differences.</t>
  </si>
  <si>
    <t xml:space="preserve">There is no disclosure of  Segmental Information as the Group operates principally under one industry. </t>
  </si>
  <si>
    <t>Change</t>
  </si>
  <si>
    <t>%</t>
  </si>
  <si>
    <t xml:space="preserve">(The Condensed Consolidated Income Statement should be read in conjunction with the MMS Venture Berhad's Prospectus dated 15 December 2005) </t>
  </si>
  <si>
    <t xml:space="preserve">(The Condensed Consolidated Balance Sheet should be read in conjunction with the MMS Venture Berhad's Prospectus dated 15 December 2005) </t>
  </si>
  <si>
    <t xml:space="preserve">(The Condensed Consolidated Statement of Changes in Equity should be read in conjunction with the MMS Venture Berhad's Prospectus dated 15 December 2005) </t>
  </si>
  <si>
    <t>Actual comparative figures for the preceding year corresponding quarter and preceding year corresponding period are not available as MMS Ventures Berhad had only completed the acquisitions of its subsidiary companies, MMS and Evolusys Technologies (Malaysia) Sdn Bhd on 8 September 2005.</t>
  </si>
  <si>
    <t>There has not arisen in the interval between the end of the previous financial year and the date of this report any material litigation against the Company or its subsidiary companies.</t>
  </si>
  <si>
    <t>Status of utilisation of proceeds raised from the Public Issue</t>
  </si>
  <si>
    <t>Proposed</t>
  </si>
  <si>
    <t>Actual</t>
  </si>
  <si>
    <t>Description</t>
  </si>
  <si>
    <t>Utilisation</t>
  </si>
  <si>
    <t>Balance</t>
  </si>
  <si>
    <t>(RM’000)</t>
  </si>
  <si>
    <t>Expansion of Production Facilities</t>
  </si>
  <si>
    <t>R&amp;D Expenditure</t>
  </si>
  <si>
    <t>Estimated listing expenses*</t>
  </si>
  <si>
    <t>Working Capital*</t>
  </si>
  <si>
    <t>As per section 2.8 of MMS Ventures Berhad’s Prospectus dated 15 December 2005, any variation in the actual listing expenses from the estimated amount will be used for the Group’s working capital or vice versa.</t>
  </si>
  <si>
    <t>*</t>
  </si>
  <si>
    <t>B12</t>
  </si>
  <si>
    <t>Basic EPS is calculated by dividing the net profit after tax and minority interests for the period by number of ordinary shares in issue during the period.</t>
  </si>
  <si>
    <t xml:space="preserve">Cumulative quarter </t>
  </si>
  <si>
    <t>Current Year To Date</t>
  </si>
  <si>
    <t>Individual quarter</t>
  </si>
  <si>
    <t>Current QuarterTo Date</t>
  </si>
  <si>
    <t>Net profit after tax and minority interests (RM)</t>
  </si>
  <si>
    <t>Basic EPS (sen)</t>
  </si>
  <si>
    <t>NOTES TO THE ACCOUNTS</t>
  </si>
  <si>
    <t>A8</t>
  </si>
  <si>
    <t>A9</t>
  </si>
  <si>
    <t>A11</t>
  </si>
  <si>
    <t>Financed by  :</t>
  </si>
  <si>
    <t>PART A - EXPLANATORY NOTES</t>
  </si>
  <si>
    <t>PART B - MESDAQ Listing Requirements (Additional information pursuant Chapter 7, Appendix 7A of the MESDAQ Market Listing Requirements)</t>
  </si>
  <si>
    <t xml:space="preserve">        Total: </t>
  </si>
  <si>
    <t>Reconciliation of effective tax rate :</t>
  </si>
  <si>
    <t>Breakdown of tax charge and explanation of variance between the effective and statutory tax rate for the current quarter and the financial year-to-date</t>
  </si>
  <si>
    <t>Profit before tax</t>
  </si>
  <si>
    <t>Taxation at Malaysian statutory tax rate of 28%</t>
  </si>
  <si>
    <t>Current  period / year's provision</t>
  </si>
  <si>
    <t>Profit/losses on sale of unquoted investments and/or properties respectively for the current quarter and the financial year to date</t>
  </si>
  <si>
    <t>Purchase or disposal of quoted securities other than securities in existing subsidiaries and associated companies</t>
  </si>
  <si>
    <t>31.03.06</t>
  </si>
  <si>
    <t>At 1 January 2006</t>
  </si>
  <si>
    <t>01.01.06</t>
  </si>
  <si>
    <t>As At Preceding</t>
  </si>
  <si>
    <t>(AUDITED)</t>
  </si>
  <si>
    <t xml:space="preserve">The accounting policies and methods of computation adopted by the Group in this interim financial report are consistent with those adopted in the annual financial statements for the year ended 31 December 2005. </t>
  </si>
  <si>
    <t>The auditors’ report  on the financial statements for the financial year ended 31 December 2005 of the Company and its respective subsidiaries were not qualified.</t>
  </si>
  <si>
    <t>There were no issuance, cancellations, repurchases, resale and repayment of debt and equity securities, share buy backs, share cancellation, shares held as treasury share and resale of treasury shares for the current quarter under review.</t>
  </si>
  <si>
    <t>Material events subsequent to the end of the current quarter</t>
  </si>
  <si>
    <t>A15</t>
  </si>
  <si>
    <t>Weighted average number of ordinary shares in issue</t>
  </si>
  <si>
    <t>Quarter results</t>
  </si>
  <si>
    <t>YTD</t>
  </si>
  <si>
    <t xml:space="preserve">Save as disclosed below, there were no corporate proposals announced but not yet completed as at the issue date of this quarterly report. </t>
  </si>
  <si>
    <t>Current Quarter To Date</t>
  </si>
  <si>
    <t>The  Group does not have any options or convertible securities outstanding.  Accordingly diluted EPS is not applicable.</t>
  </si>
  <si>
    <t>Net profit for the period</t>
  </si>
  <si>
    <t>Cash and cash equivalents at the beginning of the period</t>
  </si>
  <si>
    <t>Cash and cash equivalents at the end of the period</t>
  </si>
  <si>
    <t>There were no changes in accounting estimates that have a material effect on the results of the current quarter.</t>
  </si>
  <si>
    <t>There were no other material events subsequent to the end of the current quarter under review that have not been reflected in the financial statements for the current quarter.</t>
  </si>
  <si>
    <t>For  The  Second  Quarter  Ended  30 June  2006</t>
  </si>
  <si>
    <t>FOR  THE  SECOND QUARTER  ENDED  30 JUNE  2006</t>
  </si>
  <si>
    <t>30.06.06</t>
  </si>
  <si>
    <t>30.06.05</t>
  </si>
  <si>
    <t>CONDENSED CONSOLIDATED  BALANCE  SHEET  AS  AT  30  JUNE   2006</t>
  </si>
  <si>
    <t>FOR  THE  CUMULATIVE  QUARTER  ENDED  30  JUNE   2006</t>
  </si>
  <si>
    <t>There were no unusual items affecting assets, liabilities, equity, net income or cash flows of the Group during the current quarter ended 30 June 2006.</t>
  </si>
  <si>
    <t>There was no revaluation of property, plant and equipment by the Group for the current quarter ended  30 June  2006.</t>
  </si>
  <si>
    <t xml:space="preserve">During the period, the directors are of the opinion that the Group has no contingent liabilities which, upon crystallisation would have a material impact on the financial position and business of the Group as at 24 August 2006 (the latest practicable date which is not earlier than 7 days from the initial date of issue of this financial results.) </t>
  </si>
  <si>
    <t xml:space="preserve">As at 30 June 2006, the Group has no material capital commitments in respect of property, plant and equipment, save for the utilisation of proceeds arising from the listing of MMSV on the MESDAQ Market of Bursa Malaysia Securities Berhad on  6 January 2006. </t>
  </si>
  <si>
    <t>There were no sale of unquoted investments or properties for the current quarter ended 30 June 2006.</t>
  </si>
  <si>
    <t>There were no purchases or disposals of quoted securities other than securities in existing subsidiaries and associated companies for the current quarter ended 30 June 2006.</t>
  </si>
  <si>
    <t>There were no borrowings and debt securities outstanding or issued for the current quarter ended 30 June 2006.</t>
  </si>
  <si>
    <t>Basis of  preparation</t>
  </si>
  <si>
    <t>MMS Ventures Berhad has as at 30 June 2006 utilised approximately RM6.75 million of the proceeds raised from the Public Issue, details are as follows:</t>
  </si>
  <si>
    <t>Cash Receipts from customers</t>
  </si>
  <si>
    <t>Cash paid to suppliers and employees</t>
  </si>
  <si>
    <t>Cash generated from operations</t>
  </si>
  <si>
    <t>Net cash from operating activities</t>
  </si>
  <si>
    <t>Interest received</t>
  </si>
  <si>
    <t>Proceeds from issue of share capital</t>
  </si>
  <si>
    <t>Cash flows from financing activities</t>
  </si>
  <si>
    <t>Net cash used in financing activities</t>
  </si>
  <si>
    <t>Net cash from investing activities</t>
  </si>
  <si>
    <t>The total amount paid for subcontracting and wiring charges to related parties during the current quarter  are RM231,401.</t>
  </si>
  <si>
    <t>The revenue and net profit before taxation for the current quarter are higher  than those of the preceding quarter (quarter 1 of 2006).  The higher sales for the quarter 2 of 2006 is mainly due to the introductions of new products and machine platforms.</t>
  </si>
  <si>
    <t xml:space="preserve">Dividends proposed or declared     </t>
  </si>
  <si>
    <t>For the quarter ended 30 June  2006, the Group recorded an unaudited revenue of RM4.93 million and unaudited profit before tax of RM512,623.</t>
  </si>
  <si>
    <t>The total dividend for the current financial year is 1 sen as at the date of this announcement.</t>
  </si>
  <si>
    <t>There was no dividend proposed or declared by the Company for the corresponding period in 2005.</t>
  </si>
  <si>
    <t>For the quarter ended 30 June 2006,  the Group recorded a revenue of RM4.93 million and profit before taxation of RM512,623.   The Group's revenue and net profit before taxation increased by 53.0% and by 246.3% from RM3.22 million and RM148,023 in the preceding quarter of 2006 respectively.  The revenue and net profit before taxation for the current quarter are higher than those of the preceding quarter (quarter 1 of 2006), mainly due to repeat orders for the quarter 2 of 2006.  Further, some of our new products in the areas of assembly and processing equipment for optoelectronics industry that were developed in the preceding quarters were commercialised during the recent quarter.</t>
  </si>
  <si>
    <t>At 30 June  2006</t>
  </si>
  <si>
    <t xml:space="preserve">Non - deductible expenses  </t>
  </si>
  <si>
    <t>Timing differences</t>
  </si>
  <si>
    <t>Unutilised deferred tax assets c/f</t>
  </si>
  <si>
    <t>Reinvestment allowance</t>
  </si>
  <si>
    <t>Deferred taxation  -overprovision in previous year</t>
  </si>
  <si>
    <t>Deferred taxation  -current year provision</t>
  </si>
  <si>
    <t>On 17 August 2006, the Board of Directors of MMS Ventures Berhad has announced  that an interim ordinary tax-exempt dividend has been declared at the rate of 10% or one (1) sen per ordinary share of RM0.10 each in MMSV for the financial year ending 31 December 2006. In respect of deposited securities, entitlement to dividends will be determined on the basis of the record of depositors as at 19 September 2006.  The dividend will be paid on 6 October 2006.</t>
  </si>
  <si>
    <t>Tax Expense</t>
  </si>
  <si>
    <t>The interim financial statements are unaudited and have been prepared in accordance with FRS 134, Interim Financial Reporting, and Chapter 9 Appendix 9B of the Listing Requirements of Bursa Malaysia Securities Berhad for the MESDAQ Market.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</si>
</sst>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00_);_(* \(#,##0.000\);_(* &quot;-&quot;??_);_(@_)"/>
    <numFmt numFmtId="195" formatCode="_(* #,##0.0_);_(* \(#,##0.0\);_(* &quot;-&quot;??_);_(@_)"/>
    <numFmt numFmtId="196" formatCode="_(* #,##0_);_(* \(#,##0\);_(* &quot;-&quot;??_);_(@_)"/>
    <numFmt numFmtId="197" formatCode="_(* #,##0.0000_);_(* \(#,##0.0000\);_(* &quot;-&quot;??_);_(@_)"/>
  </numFmts>
  <fonts count="25">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u val="single"/>
      <sz val="10"/>
      <name val="Times New Roman"/>
      <family val="1"/>
    </font>
    <font>
      <sz val="11"/>
      <color indexed="8"/>
      <name val="Times New Roman"/>
      <family val="1"/>
    </font>
    <font>
      <b/>
      <sz val="11"/>
      <color indexed="8"/>
      <name val="Times New Roman"/>
      <family val="1"/>
    </font>
    <font>
      <b/>
      <i/>
      <sz val="11"/>
      <color indexed="8"/>
      <name val="Times New Roman"/>
      <family val="1"/>
    </font>
    <font>
      <i/>
      <sz val="8"/>
      <name val="Times New Roman"/>
      <family val="1"/>
    </font>
    <font>
      <b/>
      <u val="single"/>
      <sz val="10"/>
      <name val="Times New Roman"/>
      <family val="1"/>
    </font>
    <font>
      <b/>
      <sz val="10"/>
      <color indexed="10"/>
      <name val="Times New Roman"/>
      <family val="1"/>
    </font>
    <font>
      <sz val="8"/>
      <name val="Times New Roman"/>
      <family val="1"/>
    </font>
    <font>
      <sz val="10"/>
      <color indexed="10"/>
      <name val="Times New Roman"/>
      <family val="1"/>
    </font>
    <font>
      <sz val="10"/>
      <color indexed="10"/>
      <name val="Arial"/>
      <family val="0"/>
    </font>
    <font>
      <sz val="9"/>
      <name val="Times New Roman"/>
      <family val="1"/>
    </font>
    <font>
      <b/>
      <sz val="9"/>
      <name val="Times New Roman"/>
      <family val="1"/>
    </font>
    <font>
      <sz val="9"/>
      <name val="Arial"/>
      <family val="0"/>
    </font>
    <font>
      <b/>
      <i/>
      <sz val="9"/>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21">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6" fillId="2" borderId="0" xfId="0" applyFont="1" applyFill="1" applyAlignment="1" quotePrefix="1">
      <alignment horizontal="center"/>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2" borderId="0" xfId="0" applyFont="1" applyFill="1" applyAlignment="1">
      <alignment/>
    </xf>
    <xf numFmtId="37" fontId="6" fillId="2" borderId="0" xfId="0" applyNumberFormat="1" applyFont="1" applyFill="1" applyAlignment="1">
      <alignment/>
    </xf>
    <xf numFmtId="37" fontId="1" fillId="2" borderId="0" xfId="0" applyNumberFormat="1" applyFont="1" applyFill="1" applyAlignment="1">
      <alignment/>
    </xf>
    <xf numFmtId="37" fontId="1" fillId="2" borderId="0" xfId="0" applyNumberFormat="1" applyFont="1" applyFill="1" applyAlignment="1">
      <alignment horizontal="center"/>
    </xf>
    <xf numFmtId="37" fontId="6" fillId="2" borderId="7" xfId="0" applyNumberFormat="1" applyFont="1" applyFill="1" applyBorder="1" applyAlignment="1">
      <alignment/>
    </xf>
    <xf numFmtId="37" fontId="6" fillId="2" borderId="8" xfId="0" applyNumberFormat="1" applyFont="1" applyFill="1" applyBorder="1" applyAlignment="1">
      <alignment/>
    </xf>
    <xf numFmtId="37" fontId="6" fillId="2" borderId="9" xfId="0" applyNumberFormat="1" applyFont="1" applyFill="1" applyBorder="1" applyAlignment="1">
      <alignment/>
    </xf>
    <xf numFmtId="37" fontId="6" fillId="2" borderId="10" xfId="0" applyNumberFormat="1" applyFont="1" applyFill="1" applyBorder="1" applyAlignment="1">
      <alignment/>
    </xf>
    <xf numFmtId="37" fontId="6" fillId="2" borderId="11" xfId="0" applyNumberFormat="1" applyFont="1" applyFill="1" applyBorder="1" applyAlignment="1">
      <alignment/>
    </xf>
    <xf numFmtId="37" fontId="1" fillId="2" borderId="11" xfId="0" applyNumberFormat="1" applyFont="1" applyFill="1" applyBorder="1" applyAlignment="1">
      <alignment horizontal="center"/>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6" fillId="0" borderId="0" xfId="25" applyFont="1" applyFill="1">
      <alignment/>
      <protection/>
    </xf>
    <xf numFmtId="0" fontId="6" fillId="0" borderId="0" xfId="25" applyFont="1" applyFill="1" applyAlignment="1">
      <alignment/>
      <protection/>
    </xf>
    <xf numFmtId="0" fontId="6" fillId="0" borderId="0" xfId="0" applyFont="1" applyFill="1" applyAlignment="1">
      <alignment horizontal="center"/>
    </xf>
    <xf numFmtId="0" fontId="6" fillId="0" borderId="0" xfId="23" applyFont="1" applyFill="1">
      <alignment/>
      <protection/>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37" fontId="1" fillId="0" borderId="11"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2" fillId="0" borderId="2" xfId="0" applyNumberFormat="1" applyFont="1" applyBorder="1" applyAlignment="1">
      <alignment horizontal="center"/>
    </xf>
    <xf numFmtId="3" fontId="12" fillId="0" borderId="3" xfId="0" applyNumberFormat="1" applyFont="1" applyBorder="1" applyAlignment="1">
      <alignment horizontal="center"/>
    </xf>
    <xf numFmtId="3" fontId="12" fillId="0" borderId="4" xfId="0" applyNumberFormat="1" applyFont="1" applyBorder="1" applyAlignment="1">
      <alignment horizontal="center"/>
    </xf>
    <xf numFmtId="3" fontId="9" fillId="0" borderId="0" xfId="0" applyNumberFormat="1" applyFont="1" applyBorder="1" applyAlignment="1">
      <alignment horizontal="center"/>
    </xf>
    <xf numFmtId="3" fontId="12" fillId="0" borderId="12" xfId="0" applyNumberFormat="1" applyFont="1" applyBorder="1" applyAlignment="1">
      <alignment horizontal="center"/>
    </xf>
    <xf numFmtId="3" fontId="12" fillId="0" borderId="0" xfId="0" applyNumberFormat="1" applyFont="1" applyBorder="1" applyAlignment="1">
      <alignment horizontal="center"/>
    </xf>
    <xf numFmtId="3" fontId="12" fillId="0" borderId="13" xfId="0" applyNumberFormat="1" applyFont="1" applyBorder="1" applyAlignment="1">
      <alignment horizontal="center"/>
    </xf>
    <xf numFmtId="3" fontId="12" fillId="0" borderId="0" xfId="0" applyNumberFormat="1" applyFont="1" applyAlignment="1">
      <alignment horizontal="centerContinuous"/>
    </xf>
    <xf numFmtId="3" fontId="12" fillId="0" borderId="12" xfId="0" applyNumberFormat="1" applyFont="1" applyBorder="1" applyAlignment="1">
      <alignment horizontal="centerContinuous"/>
    </xf>
    <xf numFmtId="3" fontId="12" fillId="0" borderId="0" xfId="0" applyNumberFormat="1" applyFont="1" applyBorder="1" applyAlignment="1">
      <alignment horizontal="centerContinuous"/>
    </xf>
    <xf numFmtId="3" fontId="12" fillId="0" borderId="13" xfId="0" applyNumberFormat="1" applyFont="1" applyBorder="1" applyAlignment="1">
      <alignment horizontal="centerContinuous"/>
    </xf>
    <xf numFmtId="3" fontId="12" fillId="0" borderId="5" xfId="0" applyNumberFormat="1" applyFont="1" applyBorder="1" applyAlignment="1">
      <alignment horizontal="center"/>
    </xf>
    <xf numFmtId="3" fontId="12" fillId="0" borderId="1" xfId="0" applyNumberFormat="1" applyFont="1" applyBorder="1" applyAlignment="1">
      <alignment horizontal="center"/>
    </xf>
    <xf numFmtId="3" fontId="12" fillId="0" borderId="6" xfId="0" applyNumberFormat="1" applyFont="1" applyBorder="1" applyAlignment="1">
      <alignment horizontal="center"/>
    </xf>
    <xf numFmtId="37" fontId="1" fillId="2" borderId="14" xfId="0" applyNumberFormat="1" applyFont="1" applyFill="1" applyBorder="1" applyAlignment="1">
      <alignment horizontal="center"/>
    </xf>
    <xf numFmtId="0" fontId="1" fillId="0" borderId="0" xfId="25" applyFont="1" applyFill="1" applyAlignment="1">
      <alignment horizontal="justify" vertical="top"/>
      <protection/>
    </xf>
    <xf numFmtId="0" fontId="1" fillId="0" borderId="1" xfId="0" applyFont="1" applyFill="1" applyBorder="1" applyAlignment="1">
      <alignment/>
    </xf>
    <xf numFmtId="0" fontId="1" fillId="0" borderId="3" xfId="0" applyFont="1" applyFill="1" applyBorder="1" applyAlignment="1">
      <alignment/>
    </xf>
    <xf numFmtId="0" fontId="6" fillId="0" borderId="0" xfId="0" applyFont="1" applyFill="1" applyAlignment="1">
      <alignment/>
    </xf>
    <xf numFmtId="37" fontId="1" fillId="0" borderId="0" xfId="24" applyNumberFormat="1" applyFont="1" applyFill="1" applyAlignment="1" quotePrefix="1">
      <alignment horizontal="justify" wrapText="1"/>
      <protection/>
    </xf>
    <xf numFmtId="0" fontId="1" fillId="0" borderId="0" xfId="25" applyFont="1" applyFill="1" applyAlignment="1" quotePrefix="1">
      <alignment horizontal="justify" vertical="top"/>
      <protection/>
    </xf>
    <xf numFmtId="0" fontId="1" fillId="0" borderId="0" xfId="0" applyFont="1" applyFill="1" applyAlignment="1">
      <alignment horizontal="justify" vertical="top"/>
    </xf>
    <xf numFmtId="0" fontId="6" fillId="0" borderId="0" xfId="25" applyFont="1" applyFill="1" applyAlignment="1">
      <alignment horizontal="left"/>
      <protection/>
    </xf>
    <xf numFmtId="0" fontId="1" fillId="0" borderId="0" xfId="25" applyFont="1" applyFill="1" applyAlignment="1">
      <alignment/>
      <protection/>
    </xf>
    <xf numFmtId="0" fontId="11"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6" fillId="2" borderId="1" xfId="0" applyNumberFormat="1" applyFont="1" applyFill="1" applyBorder="1" applyAlignment="1">
      <alignment/>
    </xf>
    <xf numFmtId="37" fontId="1" fillId="2" borderId="1" xfId="0" applyNumberFormat="1" applyFont="1" applyFill="1" applyBorder="1" applyAlignment="1">
      <alignment horizontal="center"/>
    </xf>
    <xf numFmtId="37" fontId="1" fillId="2" borderId="1" xfId="0" applyNumberFormat="1" applyFont="1" applyFill="1" applyBorder="1" applyAlignment="1">
      <alignment/>
    </xf>
    <xf numFmtId="37" fontId="1" fillId="0" borderId="0" xfId="0" applyNumberFormat="1" applyFont="1" applyFill="1" applyBorder="1" applyAlignment="1">
      <alignment/>
    </xf>
    <xf numFmtId="0" fontId="6" fillId="0" borderId="0" xfId="0" applyFont="1" applyFill="1" applyAlignment="1" quotePrefix="1">
      <alignment horizontal="righ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37" fontId="1" fillId="0" borderId="0" xfId="0" applyNumberFormat="1" applyFont="1" applyFill="1" applyBorder="1" applyAlignment="1">
      <alignment horizontal="right"/>
    </xf>
    <xf numFmtId="37" fontId="1" fillId="2" borderId="11" xfId="0" applyNumberFormat="1" applyFont="1" applyFill="1" applyBorder="1" applyAlignment="1">
      <alignment horizontal="right"/>
    </xf>
    <xf numFmtId="39" fontId="6" fillId="2" borderId="0" xfId="0" applyNumberFormat="1" applyFont="1" applyFill="1" applyAlignment="1">
      <alignment/>
    </xf>
    <xf numFmtId="0" fontId="6" fillId="0" borderId="0" xfId="25" applyFont="1" applyFill="1" applyAlignment="1" quotePrefix="1">
      <alignment horizontal="left"/>
      <protection/>
    </xf>
    <xf numFmtId="0" fontId="6" fillId="2" borderId="0" xfId="0" applyFont="1" applyFill="1" applyAlignment="1" quotePrefix="1">
      <alignment horizontal="left"/>
    </xf>
    <xf numFmtId="0" fontId="1" fillId="2" borderId="0" xfId="0" applyFont="1" applyFill="1" applyAlignment="1">
      <alignment horizontal="justify" vertical="top" wrapText="1"/>
    </xf>
    <xf numFmtId="0" fontId="1" fillId="0" borderId="0" xfId="0" applyFont="1" applyFill="1" applyAlignment="1">
      <alignment horizontal="justify" vertical="top" wrapText="1"/>
    </xf>
    <xf numFmtId="37" fontId="6" fillId="2" borderId="15" xfId="0" applyNumberFormat="1" applyFont="1" applyFill="1" applyBorder="1" applyAlignment="1">
      <alignment/>
    </xf>
    <xf numFmtId="0" fontId="0" fillId="0" borderId="0" xfId="0" applyFill="1" applyAlignment="1">
      <alignment/>
    </xf>
    <xf numFmtId="37" fontId="1" fillId="0" borderId="0" xfId="0" applyNumberFormat="1" applyFont="1" applyFill="1" applyAlignment="1">
      <alignment horizontal="right"/>
    </xf>
    <xf numFmtId="0" fontId="1" fillId="0" borderId="0" xfId="23" applyFont="1" applyFill="1" applyAlignment="1">
      <alignment horizontal="justify" vertical="top" wrapText="1"/>
      <protection/>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justify"/>
    </xf>
    <xf numFmtId="0" fontId="6" fillId="0" borderId="0" xfId="23" applyFont="1" applyFill="1" applyAlignment="1">
      <alignment horizontal="justify" vertical="top"/>
      <protection/>
    </xf>
    <xf numFmtId="0" fontId="1" fillId="0" borderId="0" xfId="0" applyFont="1" applyFill="1" applyAlignment="1">
      <alignment horizontal="center"/>
    </xf>
    <xf numFmtId="37" fontId="6" fillId="0" borderId="0" xfId="0" applyNumberFormat="1" applyFont="1" applyFill="1" applyBorder="1" applyAlignment="1">
      <alignment/>
    </xf>
    <xf numFmtId="37" fontId="1" fillId="0" borderId="14" xfId="0" applyNumberFormat="1" applyFont="1" applyFill="1" applyBorder="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0" fontId="0" fillId="0" borderId="0" xfId="0" applyFont="1" applyFill="1" applyAlignment="1">
      <alignment/>
    </xf>
    <xf numFmtId="37" fontId="1" fillId="0" borderId="0" xfId="0" applyNumberFormat="1" applyFont="1" applyFill="1" applyAlignment="1">
      <alignment horizontal="center"/>
    </xf>
    <xf numFmtId="0" fontId="0" fillId="0" borderId="0" xfId="0" applyFont="1" applyAlignment="1">
      <alignment horizontal="justify" vertical="top" wrapText="1"/>
    </xf>
    <xf numFmtId="0" fontId="1" fillId="0" borderId="0" xfId="0" applyFont="1" applyFill="1" applyAlignment="1">
      <alignment wrapText="1"/>
    </xf>
    <xf numFmtId="0" fontId="1" fillId="0" borderId="0" xfId="0" applyNumberFormat="1" applyFont="1" applyFill="1" applyAlignment="1">
      <alignment/>
    </xf>
    <xf numFmtId="37" fontId="6" fillId="0" borderId="8" xfId="0" applyNumberFormat="1" applyFont="1" applyFill="1" applyBorder="1" applyAlignment="1">
      <alignment/>
    </xf>
    <xf numFmtId="37" fontId="1" fillId="2" borderId="0" xfId="22" applyNumberFormat="1" applyFont="1" applyFill="1" applyAlignment="1" quotePrefix="1">
      <alignment horizontal="left"/>
      <protection/>
    </xf>
    <xf numFmtId="37" fontId="6" fillId="0" borderId="0" xfId="0" applyNumberFormat="1" applyFont="1" applyFill="1" applyAlignment="1">
      <alignment/>
    </xf>
    <xf numFmtId="39" fontId="6" fillId="0" borderId="14" xfId="0" applyNumberFormat="1" applyFont="1" applyFill="1" applyBorder="1" applyAlignment="1">
      <alignment/>
    </xf>
    <xf numFmtId="0" fontId="0" fillId="2" borderId="0" xfId="0" applyFont="1" applyFill="1" applyAlignment="1">
      <alignment/>
    </xf>
    <xf numFmtId="37" fontId="1" fillId="0" borderId="11" xfId="0" applyNumberFormat="1" applyFont="1" applyFill="1" applyBorder="1" applyAlignment="1">
      <alignment horizontal="right"/>
    </xf>
    <xf numFmtId="0" fontId="0" fillId="0" borderId="0" xfId="0" applyFont="1" applyAlignment="1">
      <alignment horizontal="justify" vertical="top"/>
    </xf>
    <xf numFmtId="0" fontId="16" fillId="0" borderId="0" xfId="0" applyFont="1" applyFill="1" applyAlignment="1">
      <alignment/>
    </xf>
    <xf numFmtId="0" fontId="6" fillId="0" borderId="0" xfId="0" applyFont="1" applyFill="1" applyAlignment="1">
      <alignment horizontal="justify"/>
    </xf>
    <xf numFmtId="0" fontId="1" fillId="0" borderId="0" xfId="25" applyFont="1" applyFill="1" applyAlignment="1">
      <alignment horizontal="justify" vertical="top" wrapText="1"/>
      <protection/>
    </xf>
    <xf numFmtId="0" fontId="6" fillId="0" borderId="0" xfId="25" applyFont="1" applyFill="1" applyAlignment="1">
      <alignment horizontal="right" vertical="top" wrapText="1"/>
      <protection/>
    </xf>
    <xf numFmtId="0" fontId="6" fillId="0" borderId="0" xfId="25" applyFont="1" applyFill="1" applyAlignment="1">
      <alignment horizontal="justify" vertical="top" wrapText="1"/>
      <protection/>
    </xf>
    <xf numFmtId="0" fontId="1" fillId="0" borderId="0" xfId="0" applyFont="1" applyAlignment="1">
      <alignment horizontal="justify" vertical="top" wrapText="1"/>
    </xf>
    <xf numFmtId="41" fontId="1" fillId="0" borderId="0" xfId="25" applyNumberFormat="1" applyFont="1" applyFill="1" applyAlignment="1">
      <alignment horizontal="right" vertical="top" wrapText="1"/>
      <protection/>
    </xf>
    <xf numFmtId="2" fontId="16" fillId="0" borderId="0" xfId="25" applyNumberFormat="1" applyFont="1" applyFill="1" applyAlignment="1">
      <alignment horizontal="right" vertical="top" wrapText="1"/>
      <protection/>
    </xf>
    <xf numFmtId="0" fontId="1" fillId="2" borderId="0" xfId="0" applyFont="1" applyFill="1" applyAlignment="1" quotePrefix="1">
      <alignment horizontal="center"/>
    </xf>
    <xf numFmtId="0" fontId="19" fillId="3" borderId="0" xfId="0" applyFont="1" applyFill="1" applyAlignment="1">
      <alignment/>
    </xf>
    <xf numFmtId="0" fontId="19" fillId="0" borderId="0" xfId="0" applyFont="1" applyFill="1" applyAlignment="1">
      <alignment/>
    </xf>
    <xf numFmtId="37" fontId="19" fillId="0" borderId="0" xfId="24" applyNumberFormat="1" applyFont="1" applyFill="1" applyAlignment="1" quotePrefix="1">
      <alignment horizontal="justify" wrapText="1"/>
      <protection/>
    </xf>
    <xf numFmtId="15" fontId="19" fillId="0" borderId="0" xfId="0" applyNumberFormat="1" applyFont="1" applyFill="1" applyAlignment="1" quotePrefix="1">
      <alignment/>
    </xf>
    <xf numFmtId="0" fontId="17" fillId="0" borderId="0" xfId="0" applyFont="1" applyFill="1" applyAlignment="1">
      <alignment/>
    </xf>
    <xf numFmtId="37" fontId="17" fillId="2" borderId="0" xfId="0" applyNumberFormat="1" applyFont="1" applyFill="1" applyBorder="1" applyAlignment="1">
      <alignment/>
    </xf>
    <xf numFmtId="37" fontId="19" fillId="2"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Alignment="1">
      <alignment horizontal="justify" vertical="top"/>
    </xf>
    <xf numFmtId="0" fontId="19" fillId="0" borderId="0" xfId="0" applyFont="1" applyFill="1" applyAlignment="1">
      <alignment horizontal="justify" vertical="top" wrapText="1"/>
    </xf>
    <xf numFmtId="0" fontId="20" fillId="0" borderId="0" xfId="0" applyFont="1" applyFill="1" applyAlignment="1">
      <alignment/>
    </xf>
    <xf numFmtId="171" fontId="1" fillId="2" borderId="0" xfId="16" applyFont="1" applyFill="1" applyAlignment="1">
      <alignment/>
    </xf>
    <xf numFmtId="171" fontId="6" fillId="2" borderId="0" xfId="16" applyFont="1" applyFill="1" applyAlignment="1">
      <alignment/>
    </xf>
    <xf numFmtId="0" fontId="1" fillId="0" borderId="0" xfId="23" applyFont="1" applyFill="1">
      <alignment/>
      <protection/>
    </xf>
    <xf numFmtId="0" fontId="21" fillId="0" borderId="0" xfId="0" applyFont="1" applyFill="1" applyAlignment="1">
      <alignment/>
    </xf>
    <xf numFmtId="0" fontId="21" fillId="0" borderId="1" xfId="0" applyFont="1" applyFill="1" applyBorder="1" applyAlignment="1">
      <alignment/>
    </xf>
    <xf numFmtId="0" fontId="21" fillId="0" borderId="0" xfId="25" applyFont="1" applyFill="1" applyAlignment="1">
      <alignment horizontal="justify" vertical="top"/>
      <protection/>
    </xf>
    <xf numFmtId="0" fontId="21" fillId="0" borderId="0" xfId="23" applyFont="1" applyFill="1" applyAlignment="1">
      <alignment horizontal="justify" vertical="top" wrapText="1"/>
      <protection/>
    </xf>
    <xf numFmtId="0" fontId="22" fillId="0" borderId="0" xfId="23" applyFont="1" applyFill="1" applyAlignment="1">
      <alignment horizontal="justify" vertical="top"/>
      <protection/>
    </xf>
    <xf numFmtId="0" fontId="21" fillId="0" borderId="0" xfId="0" applyFont="1" applyFill="1" applyAlignment="1">
      <alignment horizontal="justify" vertical="top" wrapText="1"/>
    </xf>
    <xf numFmtId="0" fontId="21" fillId="0" borderId="0" xfId="25" applyFont="1" applyFill="1" applyAlignment="1" quotePrefix="1">
      <alignment horizontal="justify" vertical="top"/>
      <protection/>
    </xf>
    <xf numFmtId="0" fontId="23" fillId="0" borderId="0" xfId="0" applyFont="1" applyFill="1" applyAlignment="1">
      <alignment/>
    </xf>
    <xf numFmtId="0" fontId="23" fillId="0" borderId="0" xfId="0" applyFont="1" applyAlignment="1">
      <alignment horizontal="justify" vertical="top" wrapText="1"/>
    </xf>
    <xf numFmtId="0" fontId="22" fillId="0" borderId="0" xfId="0" applyFont="1" applyFill="1" applyAlignment="1">
      <alignment horizontal="justify"/>
    </xf>
    <xf numFmtId="0" fontId="21" fillId="0" borderId="0" xfId="0" applyFont="1" applyFill="1" applyAlignment="1">
      <alignment horizontal="justify"/>
    </xf>
    <xf numFmtId="0" fontId="21" fillId="0" borderId="0" xfId="0" applyFont="1" applyFill="1" applyAlignment="1">
      <alignment horizontal="justify" vertical="top"/>
    </xf>
    <xf numFmtId="0" fontId="21" fillId="0" borderId="0" xfId="25" applyFont="1" applyFill="1" applyAlignment="1">
      <alignment horizontal="justify" vertical="top" wrapText="1"/>
      <protection/>
    </xf>
    <xf numFmtId="0" fontId="22" fillId="0" borderId="0" xfId="25" applyFont="1" applyFill="1" applyAlignment="1">
      <alignment horizontal="justify" vertical="top" wrapText="1"/>
      <protection/>
    </xf>
    <xf numFmtId="0" fontId="23" fillId="0" borderId="0" xfId="0" applyFont="1" applyFill="1" applyAlignment="1">
      <alignment/>
    </xf>
    <xf numFmtId="0" fontId="6" fillId="0" borderId="0" xfId="0" applyFont="1" applyFill="1" applyBorder="1" applyAlignment="1">
      <alignment horizontal="center"/>
    </xf>
    <xf numFmtId="0" fontId="22" fillId="0" borderId="0" xfId="0" applyFont="1" applyFill="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right"/>
    </xf>
    <xf numFmtId="0" fontId="24" fillId="0" borderId="1" xfId="0" applyFont="1" applyFill="1" applyBorder="1" applyAlignment="1">
      <alignment horizontal="center"/>
    </xf>
    <xf numFmtId="0" fontId="6" fillId="0" borderId="0" xfId="0" applyFont="1" applyFill="1" applyBorder="1" applyAlignment="1">
      <alignment/>
    </xf>
    <xf numFmtId="184" fontId="21" fillId="0" borderId="0" xfId="26" applyNumberFormat="1" applyFont="1" applyFill="1" applyAlignment="1">
      <alignment horizontal="center"/>
    </xf>
    <xf numFmtId="37" fontId="1" fillId="0" borderId="0" xfId="0" applyNumberFormat="1" applyFont="1" applyFill="1" applyBorder="1" applyAlignment="1">
      <alignment horizontal="center"/>
    </xf>
    <xf numFmtId="37" fontId="1" fillId="0" borderId="1" xfId="0" applyNumberFormat="1" applyFont="1" applyFill="1" applyBorder="1" applyAlignment="1">
      <alignment horizontal="right"/>
    </xf>
    <xf numFmtId="37" fontId="1" fillId="0" borderId="16" xfId="0" applyNumberFormat="1" applyFont="1" applyFill="1" applyBorder="1" applyAlignment="1">
      <alignment horizontal="right"/>
    </xf>
    <xf numFmtId="0" fontId="22" fillId="0" borderId="0" xfId="25" applyFont="1" applyFill="1" applyAlignment="1">
      <alignment/>
      <protection/>
    </xf>
    <xf numFmtId="0" fontId="1" fillId="0" borderId="2" xfId="0" applyFont="1" applyBorder="1" applyAlignment="1">
      <alignment horizontal="justify" vertical="top" wrapText="1"/>
    </xf>
    <xf numFmtId="0" fontId="21" fillId="0" borderId="3" xfId="25" applyFont="1" applyFill="1" applyBorder="1" applyAlignment="1">
      <alignment horizontal="justify" vertical="top"/>
      <protection/>
    </xf>
    <xf numFmtId="0" fontId="1" fillId="0" borderId="4" xfId="25" applyFont="1" applyFill="1" applyBorder="1" applyAlignment="1">
      <alignment horizontal="justify" vertical="top"/>
      <protection/>
    </xf>
    <xf numFmtId="0" fontId="6" fillId="0" borderId="7" xfId="0" applyFont="1" applyBorder="1" applyAlignment="1">
      <alignment horizontal="right" vertical="top" wrapText="1"/>
    </xf>
    <xf numFmtId="0" fontId="1" fillId="0" borderId="2" xfId="25" applyFont="1" applyFill="1" applyBorder="1" applyAlignment="1">
      <alignment horizontal="justify" vertical="top"/>
      <protection/>
    </xf>
    <xf numFmtId="0" fontId="6" fillId="0" borderId="4" xfId="0" applyFont="1" applyBorder="1" applyAlignment="1">
      <alignment horizontal="right" vertical="top" wrapText="1"/>
    </xf>
    <xf numFmtId="0" fontId="6" fillId="0" borderId="2" xfId="0" applyFont="1" applyBorder="1" applyAlignment="1">
      <alignment horizontal="right" vertical="top" wrapText="1"/>
    </xf>
    <xf numFmtId="0" fontId="1" fillId="0" borderId="4" xfId="0" applyFont="1" applyBorder="1" applyAlignment="1">
      <alignment horizontal="right" vertical="top" wrapText="1"/>
    </xf>
    <xf numFmtId="0" fontId="6" fillId="0" borderId="0" xfId="0" applyFont="1" applyBorder="1" applyAlignment="1">
      <alignment horizontal="left" vertical="top" wrapText="1"/>
    </xf>
    <xf numFmtId="0" fontId="21" fillId="0" borderId="0" xfId="0" applyFont="1" applyFill="1" applyBorder="1" applyAlignment="1">
      <alignment/>
    </xf>
    <xf numFmtId="0" fontId="1" fillId="0" borderId="13" xfId="0" applyFont="1" applyFill="1" applyBorder="1" applyAlignment="1">
      <alignment/>
    </xf>
    <xf numFmtId="0" fontId="6" fillId="0" borderId="8" xfId="0" applyFont="1" applyBorder="1" applyAlignment="1">
      <alignment horizontal="right" vertical="top" wrapText="1"/>
    </xf>
    <xf numFmtId="0" fontId="1" fillId="0" borderId="0" xfId="0" applyFont="1" applyBorder="1" applyAlignment="1">
      <alignment horizontal="left" vertical="top" wrapText="1"/>
    </xf>
    <xf numFmtId="0" fontId="1" fillId="0" borderId="12" xfId="25" applyFont="1" applyFill="1" applyBorder="1" applyAlignment="1">
      <alignment horizontal="justify" vertical="top"/>
      <protection/>
    </xf>
    <xf numFmtId="0" fontId="6" fillId="0" borderId="13" xfId="0" applyFont="1" applyBorder="1" applyAlignment="1">
      <alignment horizontal="right" vertical="top" wrapText="1"/>
    </xf>
    <xf numFmtId="0" fontId="6" fillId="0" borderId="12" xfId="0" applyFont="1" applyBorder="1" applyAlignment="1">
      <alignment horizontal="right" vertical="top" wrapText="1"/>
    </xf>
    <xf numFmtId="0" fontId="1" fillId="0" borderId="12" xfId="0" applyFont="1" applyFill="1" applyBorder="1" applyAlignment="1">
      <alignment/>
    </xf>
    <xf numFmtId="0" fontId="1" fillId="0" borderId="6" xfId="0" applyFont="1" applyFill="1" applyBorder="1" applyAlignment="1">
      <alignment/>
    </xf>
    <xf numFmtId="0" fontId="6" fillId="0" borderId="10" xfId="0" applyFont="1" applyBorder="1" applyAlignment="1">
      <alignment horizontal="right" vertical="top" wrapText="1"/>
    </xf>
    <xf numFmtId="0" fontId="1" fillId="0" borderId="5" xfId="25" applyFont="1" applyFill="1" applyBorder="1" applyAlignment="1">
      <alignment horizontal="justify" vertical="top"/>
      <protection/>
    </xf>
    <xf numFmtId="0" fontId="6" fillId="0" borderId="6" xfId="0" applyFont="1" applyBorder="1" applyAlignment="1">
      <alignment horizontal="right" vertical="top" wrapText="1"/>
    </xf>
    <xf numFmtId="0" fontId="6" fillId="0" borderId="5" xfId="0" applyFont="1" applyBorder="1" applyAlignment="1">
      <alignment horizontal="right" vertical="top" wrapText="1"/>
    </xf>
    <xf numFmtId="0" fontId="1" fillId="0" borderId="3" xfId="25" applyFont="1" applyFill="1" applyBorder="1" applyAlignment="1">
      <alignment horizontal="justify" vertical="top"/>
      <protection/>
    </xf>
    <xf numFmtId="0" fontId="21" fillId="0" borderId="0" xfId="25" applyFont="1" applyFill="1" applyBorder="1" applyAlignment="1">
      <alignment horizontal="justify" vertical="top"/>
      <protection/>
    </xf>
    <xf numFmtId="0" fontId="1" fillId="0" borderId="13" xfId="25" applyFont="1" applyFill="1" applyBorder="1" applyAlignment="1">
      <alignment horizontal="justify" vertical="top"/>
      <protection/>
    </xf>
    <xf numFmtId="0" fontId="1" fillId="0" borderId="8" xfId="25" applyFont="1" applyFill="1" applyBorder="1" applyAlignment="1">
      <alignment horizontal="justify" vertical="top"/>
      <protection/>
    </xf>
    <xf numFmtId="0" fontId="1" fillId="0" borderId="12" xfId="0" applyFont="1" applyBorder="1" applyAlignment="1">
      <alignment horizontal="justify" vertical="top" wrapText="1"/>
    </xf>
    <xf numFmtId="4" fontId="1" fillId="0" borderId="8" xfId="0" applyNumberFormat="1" applyFont="1" applyBorder="1" applyAlignment="1">
      <alignment horizontal="right" vertical="top" wrapText="1"/>
    </xf>
    <xf numFmtId="171" fontId="1" fillId="0" borderId="13" xfId="16" applyFont="1" applyBorder="1" applyAlignment="1">
      <alignment horizontal="right" vertical="top" wrapText="1"/>
    </xf>
    <xf numFmtId="2" fontId="1" fillId="0" borderId="12" xfId="0" applyNumberFormat="1" applyFont="1" applyBorder="1" applyAlignment="1">
      <alignment horizontal="right" vertical="top" wrapText="1"/>
    </xf>
    <xf numFmtId="4" fontId="1" fillId="0" borderId="13" xfId="0" applyNumberFormat="1" applyFont="1" applyBorder="1" applyAlignment="1">
      <alignment horizontal="right" vertical="top" wrapText="1"/>
    </xf>
    <xf numFmtId="0" fontId="1" fillId="0" borderId="15" xfId="0" applyFont="1" applyFill="1" applyBorder="1" applyAlignment="1">
      <alignment/>
    </xf>
    <xf numFmtId="0" fontId="21" fillId="0" borderId="15" xfId="0" applyFont="1" applyFill="1" applyBorder="1" applyAlignment="1">
      <alignment/>
    </xf>
    <xf numFmtId="0" fontId="1" fillId="0" borderId="17" xfId="0" applyFont="1" applyFill="1" applyBorder="1" applyAlignment="1">
      <alignment/>
    </xf>
    <xf numFmtId="4" fontId="6" fillId="0" borderId="9" xfId="0" applyNumberFormat="1" applyFont="1" applyBorder="1" applyAlignment="1">
      <alignment horizontal="right" vertical="top" wrapText="1"/>
    </xf>
    <xf numFmtId="0" fontId="1" fillId="0" borderId="18" xfId="0" applyFont="1" applyFill="1" applyBorder="1" applyAlignment="1">
      <alignment/>
    </xf>
    <xf numFmtId="171" fontId="6" fillId="0" borderId="17" xfId="16" applyFont="1" applyBorder="1" applyAlignment="1">
      <alignment horizontal="right" vertical="top" wrapText="1"/>
    </xf>
    <xf numFmtId="2" fontId="6" fillId="0" borderId="18"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0" fontId="1" fillId="0" borderId="0" xfId="0" applyFont="1" applyAlignment="1">
      <alignment vertical="top" wrapText="1"/>
    </xf>
    <xf numFmtId="0" fontId="1" fillId="0" borderId="0" xfId="0" applyFont="1" applyAlignment="1">
      <alignment horizontal="right" vertical="top" wrapText="1"/>
    </xf>
    <xf numFmtId="0" fontId="1" fillId="0" borderId="0" xfId="23" applyFont="1" applyFill="1" applyAlignment="1">
      <alignment horizontal="justify" vertical="top"/>
      <protection/>
    </xf>
    <xf numFmtId="0" fontId="7" fillId="0" borderId="0" xfId="0" applyFont="1" applyFill="1" applyAlignment="1">
      <alignment/>
    </xf>
    <xf numFmtId="0" fontId="7"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196" fontId="1" fillId="2" borderId="0" xfId="16" applyNumberFormat="1" applyFont="1" applyFill="1" applyAlignment="1">
      <alignment/>
    </xf>
    <xf numFmtId="196" fontId="1" fillId="0" borderId="0" xfId="16" applyNumberFormat="1" applyFont="1" applyAlignment="1">
      <alignment/>
    </xf>
    <xf numFmtId="37" fontId="1" fillId="0" borderId="0" xfId="22" applyNumberFormat="1" applyFont="1" applyFill="1" applyAlignment="1" quotePrefix="1">
      <alignment horizontal="left"/>
      <protection/>
    </xf>
    <xf numFmtId="196" fontId="1" fillId="0" borderId="1" xfId="16" applyNumberFormat="1" applyFont="1" applyBorder="1" applyAlignment="1">
      <alignment/>
    </xf>
    <xf numFmtId="37" fontId="1" fillId="0" borderId="0" xfId="22" applyNumberFormat="1" applyFont="1" applyFill="1" applyAlignment="1">
      <alignment horizontal="left"/>
      <protection/>
    </xf>
    <xf numFmtId="37" fontId="7" fillId="0" borderId="0" xfId="22" applyNumberFormat="1" applyFont="1" applyFill="1" applyAlignment="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horizontal="left"/>
      <protection/>
    </xf>
    <xf numFmtId="37" fontId="1" fillId="0" borderId="0" xfId="22" applyNumberFormat="1" applyFont="1" applyFill="1" applyAlignment="1">
      <alignment/>
      <protection/>
    </xf>
    <xf numFmtId="196" fontId="1" fillId="2" borderId="0" xfId="16" applyNumberFormat="1" applyFont="1" applyFill="1" applyAlignment="1">
      <alignment/>
    </xf>
    <xf numFmtId="37" fontId="8" fillId="0" borderId="0" xfId="22" applyNumberFormat="1" applyFont="1" applyFill="1" applyAlignment="1">
      <alignment/>
      <protection/>
    </xf>
    <xf numFmtId="37" fontId="1" fillId="0" borderId="0" xfId="22" applyNumberFormat="1" applyFont="1" applyFill="1" applyAlignment="1">
      <alignment horizontal="center"/>
      <protection/>
    </xf>
    <xf numFmtId="196" fontId="1" fillId="2" borderId="11" xfId="16" applyNumberFormat="1" applyFont="1" applyFill="1" applyBorder="1" applyAlignment="1">
      <alignment/>
    </xf>
    <xf numFmtId="0" fontId="1" fillId="0" borderId="0" xfId="0" applyFont="1" applyAlignment="1">
      <alignment/>
    </xf>
    <xf numFmtId="0" fontId="0" fillId="0" borderId="0" xfId="0" applyFont="1" applyAlignment="1">
      <alignment/>
    </xf>
    <xf numFmtId="0" fontId="6" fillId="0" borderId="0" xfId="23" applyFont="1" applyFill="1" applyAlignment="1">
      <alignment horizontal="justify" vertical="top" wrapText="1"/>
      <protection/>
    </xf>
    <xf numFmtId="0" fontId="1" fillId="0" borderId="0" xfId="0" applyFont="1" applyFill="1" applyAlignment="1">
      <alignment wrapText="1"/>
    </xf>
    <xf numFmtId="0" fontId="0" fillId="0" borderId="0" xfId="0" applyFont="1" applyFill="1" applyAlignment="1">
      <alignment wrapText="1"/>
    </xf>
    <xf numFmtId="0" fontId="1" fillId="2" borderId="12" xfId="0" applyFont="1" applyFill="1" applyBorder="1" applyAlignment="1">
      <alignment horizontal="center"/>
    </xf>
    <xf numFmtId="0" fontId="1" fillId="0" borderId="0" xfId="0" applyFont="1" applyFill="1" applyAlignment="1">
      <alignment horizontal="justify" vertical="top" wrapText="1"/>
    </xf>
    <xf numFmtId="0" fontId="0" fillId="0" borderId="0" xfId="0" applyFont="1" applyFill="1" applyAlignment="1">
      <alignment/>
    </xf>
    <xf numFmtId="37" fontId="1" fillId="0" borderId="0" xfId="0" applyNumberFormat="1" applyFont="1" applyAlignment="1">
      <alignment horizontal="justify" vertical="top" wrapText="1"/>
    </xf>
    <xf numFmtId="37" fontId="1" fillId="0" borderId="0" xfId="0" applyNumberFormat="1" applyFont="1" applyFill="1" applyAlignment="1">
      <alignment wrapText="1"/>
    </xf>
    <xf numFmtId="0" fontId="6" fillId="0" borderId="12" xfId="0" applyFont="1" applyFill="1" applyBorder="1" applyAlignment="1" quotePrefix="1">
      <alignment horizontal="center"/>
    </xf>
    <xf numFmtId="3" fontId="14" fillId="0" borderId="12" xfId="0" applyNumberFormat="1" applyFont="1" applyBorder="1" applyAlignment="1">
      <alignment horizontal="center"/>
    </xf>
    <xf numFmtId="3" fontId="14" fillId="0" borderId="0" xfId="0" applyNumberFormat="1" applyFont="1" applyBorder="1" applyAlignment="1">
      <alignment horizontal="center"/>
    </xf>
    <xf numFmtId="3" fontId="14" fillId="0" borderId="13" xfId="0" applyNumberFormat="1" applyFont="1" applyBorder="1" applyAlignment="1">
      <alignment horizontal="center"/>
    </xf>
    <xf numFmtId="3" fontId="14" fillId="0" borderId="0" xfId="0" applyNumberFormat="1" applyFont="1" applyBorder="1" applyAlignment="1" quotePrefix="1">
      <alignment horizontal="center"/>
    </xf>
    <xf numFmtId="3" fontId="14" fillId="0" borderId="13" xfId="0" applyNumberFormat="1" applyFont="1" applyBorder="1" applyAlignment="1" quotePrefix="1">
      <alignment horizontal="center"/>
    </xf>
    <xf numFmtId="0" fontId="7" fillId="2" borderId="0" xfId="16" applyNumberFormat="1" applyFont="1" applyFill="1" applyAlignment="1">
      <alignment horizontal="justify" vertical="top"/>
    </xf>
    <xf numFmtId="0" fontId="6" fillId="2" borderId="12" xfId="0" applyFont="1" applyFill="1" applyBorder="1" applyAlignment="1" quotePrefix="1">
      <alignment horizontal="center"/>
    </xf>
    <xf numFmtId="0" fontId="6" fillId="2" borderId="0" xfId="0" applyFont="1" applyFill="1" applyBorder="1" applyAlignment="1">
      <alignment horizontal="center"/>
    </xf>
    <xf numFmtId="0" fontId="6" fillId="2" borderId="13" xfId="0" applyFont="1" applyFill="1" applyBorder="1" applyAlignment="1">
      <alignment horizontal="center"/>
    </xf>
    <xf numFmtId="0" fontId="6" fillId="2" borderId="12" xfId="0" applyFont="1" applyFill="1" applyBorder="1" applyAlignment="1">
      <alignment horizontal="center"/>
    </xf>
    <xf numFmtId="0" fontId="1" fillId="2" borderId="12" xfId="0" applyFont="1" applyFill="1" applyBorder="1" applyAlignment="1" quotePrefix="1">
      <alignment horizontal="center"/>
    </xf>
    <xf numFmtId="0" fontId="1" fillId="2" borderId="0" xfId="0" applyFont="1" applyFill="1" applyBorder="1" applyAlignment="1">
      <alignment horizontal="center"/>
    </xf>
    <xf numFmtId="0" fontId="1" fillId="2" borderId="13"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justify" vertical="top" wrapText="1"/>
    </xf>
    <xf numFmtId="0" fontId="0" fillId="0" borderId="0" xfId="0" applyFont="1" applyAlignment="1">
      <alignment horizontal="justify" vertical="top" wrapText="1"/>
    </xf>
    <xf numFmtId="0" fontId="22" fillId="0" borderId="0" xfId="23" applyFont="1" applyFill="1" applyAlignment="1">
      <alignment horizontal="justify" vertical="top" wrapText="1"/>
      <protection/>
    </xf>
    <xf numFmtId="0" fontId="6" fillId="0" borderId="0" xfId="25" applyFont="1" applyFill="1" applyBorder="1" applyAlignment="1">
      <alignment horizontal="right" vertical="top" wrapText="1"/>
      <protection/>
    </xf>
    <xf numFmtId="38" fontId="6" fillId="0" borderId="14" xfId="25" applyNumberFormat="1" applyFont="1" applyFill="1" applyBorder="1" applyAlignment="1">
      <alignment horizontal="right" vertical="top" wrapText="1"/>
      <protection/>
    </xf>
    <xf numFmtId="38" fontId="6" fillId="0" borderId="0" xfId="25" applyNumberFormat="1" applyFont="1" applyFill="1" applyBorder="1" applyAlignment="1">
      <alignment horizontal="right" vertical="top" wrapText="1"/>
      <protection/>
    </xf>
    <xf numFmtId="38" fontId="6" fillId="0" borderId="0" xfId="25" applyNumberFormat="1" applyFont="1" applyFill="1" applyAlignment="1">
      <alignment horizontal="right" vertical="top" wrapText="1"/>
      <protection/>
    </xf>
    <xf numFmtId="0" fontId="1" fillId="0" borderId="0" xfId="23" applyFont="1" applyFill="1" applyAlignment="1">
      <alignment/>
      <protection/>
    </xf>
    <xf numFmtId="0" fontId="21" fillId="0" borderId="0" xfId="23" applyFont="1" applyFill="1" applyAlignment="1">
      <alignment horizontal="justify" vertical="top"/>
      <protection/>
    </xf>
    <xf numFmtId="38" fontId="1" fillId="0" borderId="0" xfId="25" applyNumberFormat="1" applyFont="1" applyFill="1" applyAlignment="1">
      <alignment horizontal="right" vertical="top" wrapText="1"/>
      <protection/>
    </xf>
    <xf numFmtId="38" fontId="1" fillId="0" borderId="0" xfId="25" applyNumberFormat="1" applyFont="1" applyFill="1" applyBorder="1" applyAlignment="1">
      <alignment horizontal="right" vertical="top" wrapText="1"/>
      <protection/>
    </xf>
    <xf numFmtId="3" fontId="1" fillId="0" borderId="0" xfId="23" applyNumberFormat="1" applyFont="1" applyFill="1" applyAlignment="1">
      <alignment/>
      <protection/>
    </xf>
    <xf numFmtId="3" fontId="1" fillId="0" borderId="0" xfId="25" applyNumberFormat="1" applyFont="1" applyFill="1" applyAlignment="1">
      <alignment horizontal="right" vertical="top" wrapText="1"/>
      <protection/>
    </xf>
    <xf numFmtId="3" fontId="1" fillId="0" borderId="0" xfId="25" applyNumberFormat="1" applyFont="1" applyFill="1" applyBorder="1" applyAlignment="1">
      <alignment horizontal="right" vertical="top" wrapText="1"/>
      <protection/>
    </xf>
    <xf numFmtId="3" fontId="1" fillId="0" borderId="1" xfId="25" applyNumberFormat="1" applyFont="1" applyFill="1" applyBorder="1" applyAlignment="1">
      <alignment horizontal="right" vertical="top" wrapText="1"/>
      <protection/>
    </xf>
    <xf numFmtId="0" fontId="6" fillId="0" borderId="0" xfId="23" applyFont="1" applyFill="1" applyAlignment="1">
      <alignment/>
      <protection/>
    </xf>
    <xf numFmtId="3" fontId="6" fillId="0" borderId="0" xfId="25" applyNumberFormat="1" applyFont="1" applyFill="1" applyAlignment="1">
      <alignment horizontal="right" vertical="top" wrapText="1"/>
      <protection/>
    </xf>
    <xf numFmtId="3" fontId="6" fillId="0" borderId="0" xfId="25" applyNumberFormat="1" applyFont="1" applyFill="1" applyBorder="1" applyAlignment="1">
      <alignment horizontal="right" vertical="top" wrapText="1"/>
      <protection/>
    </xf>
    <xf numFmtId="0" fontId="21" fillId="0" borderId="0" xfId="23" applyFont="1" applyFill="1" applyAlignment="1">
      <alignment/>
      <protection/>
    </xf>
    <xf numFmtId="0" fontId="22" fillId="0" borderId="0" xfId="23" applyFont="1" applyFill="1" applyAlignment="1">
      <alignment/>
      <protection/>
    </xf>
    <xf numFmtId="38" fontId="6" fillId="0" borderId="15" xfId="23" applyNumberFormat="1" applyFont="1" applyFill="1" applyBorder="1" applyAlignment="1">
      <alignment horizontal="right" vertical="top" wrapText="1"/>
      <protection/>
    </xf>
    <xf numFmtId="38" fontId="6" fillId="0" borderId="0" xfId="23" applyNumberFormat="1" applyFont="1" applyFill="1" applyBorder="1" applyAlignment="1">
      <alignment horizontal="right" vertical="top" wrapText="1"/>
      <protection/>
    </xf>
    <xf numFmtId="3" fontId="13" fillId="0" borderId="12" xfId="0" applyNumberFormat="1" applyFont="1" applyBorder="1" applyAlignment="1">
      <alignment horizontal="center"/>
    </xf>
    <xf numFmtId="3" fontId="13" fillId="0" borderId="0" xfId="0" applyNumberFormat="1" applyFont="1" applyBorder="1" applyAlignment="1">
      <alignment horizontal="center"/>
    </xf>
    <xf numFmtId="3" fontId="13" fillId="0" borderId="13" xfId="0" applyNumberFormat="1" applyFont="1" applyBorder="1" applyAlignment="1">
      <alignment horizontal="center"/>
    </xf>
    <xf numFmtId="3" fontId="12" fillId="0" borderId="12" xfId="0" applyNumberFormat="1" applyFont="1" applyBorder="1" applyAlignment="1" quotePrefix="1">
      <alignment horizontal="center"/>
    </xf>
    <xf numFmtId="3" fontId="12" fillId="0" borderId="0" xfId="0" applyNumberFormat="1" applyFont="1" applyBorder="1" applyAlignment="1" quotePrefix="1">
      <alignment horizontal="center"/>
    </xf>
    <xf numFmtId="3" fontId="12" fillId="0" borderId="13" xfId="0" applyNumberFormat="1" applyFont="1" applyBorder="1" applyAlignment="1" quotePrefix="1">
      <alignment horizontal="center"/>
    </xf>
    <xf numFmtId="0" fontId="6" fillId="0" borderId="0" xfId="0" applyFont="1" applyFill="1" applyBorder="1" applyAlignment="1">
      <alignment horizontal="center"/>
    </xf>
    <xf numFmtId="0" fontId="6" fillId="0" borderId="13" xfId="0" applyFont="1" applyFill="1" applyBorder="1" applyAlignment="1">
      <alignment horizontal="center"/>
    </xf>
    <xf numFmtId="0" fontId="6" fillId="0" borderId="12" xfId="0"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1" fillId="0" borderId="0" xfId="23" applyFont="1" applyFill="1" applyAlignment="1">
      <alignment horizontal="justify" vertical="top"/>
      <protection/>
    </xf>
    <xf numFmtId="0" fontId="6" fillId="0" borderId="0" xfId="25" applyFont="1" applyFill="1" applyAlignment="1">
      <alignment horizontal="left" vertical="top" wrapText="1"/>
      <protection/>
    </xf>
    <xf numFmtId="0" fontId="6" fillId="0" borderId="0" xfId="25" applyFont="1" applyFill="1" applyAlignment="1">
      <alignment horizontal="right" vertical="top" wrapText="1"/>
      <protection/>
    </xf>
    <xf numFmtId="0" fontId="6" fillId="0" borderId="0" xfId="25" applyFont="1" applyFill="1" applyAlignment="1">
      <alignment horizontal="justify" vertical="top" wrapText="1"/>
      <protection/>
    </xf>
    <xf numFmtId="0" fontId="1" fillId="0" borderId="0" xfId="25" applyFont="1" applyFill="1" applyAlignment="1">
      <alignment horizontal="left" vertical="top" wrapText="1"/>
      <protection/>
    </xf>
    <xf numFmtId="0" fontId="1" fillId="0" borderId="0" xfId="0" applyFont="1" applyFill="1" applyAlignment="1">
      <alignment horizontal="justify"/>
    </xf>
    <xf numFmtId="0" fontId="1" fillId="0" borderId="0" xfId="0" applyFont="1" applyBorder="1" applyAlignment="1">
      <alignment horizontal="left" vertical="top" wrapText="1"/>
    </xf>
    <xf numFmtId="0" fontId="1" fillId="0" borderId="0" xfId="25" applyFont="1" applyFill="1" applyAlignment="1" quotePrefix="1">
      <alignment horizontal="justify" vertical="top"/>
      <protection/>
    </xf>
    <xf numFmtId="0" fontId="1" fillId="0" borderId="0" xfId="23" applyFont="1" applyFill="1" applyAlignment="1">
      <alignment horizontal="justify" vertical="top" wrapText="1"/>
      <protection/>
    </xf>
    <xf numFmtId="0" fontId="0" fillId="0" borderId="0" xfId="0" applyFont="1" applyFill="1" applyAlignment="1">
      <alignment horizontal="justify"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15" fillId="0" borderId="0" xfId="0" applyFont="1" applyAlignment="1">
      <alignment horizontal="justify" wrapText="1"/>
    </xf>
    <xf numFmtId="0" fontId="18" fillId="0" borderId="0" xfId="0" applyFont="1" applyAlignment="1">
      <alignment wrapText="1"/>
    </xf>
    <xf numFmtId="0" fontId="6" fillId="0" borderId="0" xfId="23" applyFont="1" applyFill="1" applyAlignment="1">
      <alignment horizontal="justify" vertical="top" wrapText="1"/>
      <protection/>
    </xf>
    <xf numFmtId="0" fontId="1" fillId="0" borderId="0" xfId="25" applyFont="1" applyFill="1" applyAlignment="1">
      <alignment horizontal="justify" vertical="top"/>
      <protection/>
    </xf>
    <xf numFmtId="0" fontId="1" fillId="0" borderId="0" xfId="0" applyFont="1" applyFill="1" applyAlignment="1">
      <alignment horizontal="justify" vertical="top"/>
    </xf>
    <xf numFmtId="0" fontId="22" fillId="0" borderId="0" xfId="0" applyFont="1" applyFill="1" applyAlignment="1">
      <alignment horizontal="center"/>
    </xf>
    <xf numFmtId="0" fontId="0" fillId="0" borderId="0" xfId="0" applyFont="1" applyFill="1" applyAlignment="1">
      <alignment horizontal="center"/>
    </xf>
    <xf numFmtId="37" fontId="1" fillId="0" borderId="0" xfId="24" applyNumberFormat="1" applyFont="1" applyFill="1" applyAlignment="1" quotePrefix="1">
      <alignment horizontal="justify" wrapText="1"/>
      <protection/>
    </xf>
    <xf numFmtId="0" fontId="1" fillId="0" borderId="0" xfId="25" applyFont="1" applyFill="1" applyAlignment="1">
      <alignment horizontal="justify" vertical="top" wrapText="1"/>
      <protection/>
    </xf>
    <xf numFmtId="0" fontId="1" fillId="0" borderId="0" xfId="25" applyFont="1" applyFill="1" applyAlignment="1">
      <alignment horizontal="justify" vertical="top"/>
      <protection/>
    </xf>
    <xf numFmtId="0" fontId="6" fillId="0" borderId="0" xfId="23" applyFont="1" applyFill="1" applyAlignment="1">
      <alignment horizontal="justify" vertical="top"/>
      <protection/>
    </xf>
    <xf numFmtId="0" fontId="6" fillId="0" borderId="0" xfId="23" applyFont="1" applyFill="1" applyBorder="1" applyAlignment="1">
      <alignment horizontal="justify" vertical="top" wrapText="1"/>
      <protection/>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 fillId="0" borderId="0" xfId="0" applyNumberFormat="1" applyFont="1" applyFill="1" applyAlignment="1">
      <alignment horizontal="justify" vertical="top" wrapText="1"/>
    </xf>
    <xf numFmtId="0" fontId="0" fillId="0" borderId="0" xfId="0" applyFill="1" applyAlignment="1">
      <alignment horizontal="justify" wrapText="1"/>
    </xf>
    <xf numFmtId="0" fontId="6" fillId="0" borderId="0" xfId="0" applyFont="1" applyFill="1" applyAlignment="1">
      <alignment horizontal="justify"/>
    </xf>
    <xf numFmtId="0" fontId="6" fillId="0" borderId="0" xfId="25" applyFont="1" applyFill="1" applyAlignment="1">
      <alignment horizontal="justify" vertical="top"/>
      <protection/>
    </xf>
    <xf numFmtId="0" fontId="0" fillId="0" borderId="0" xfId="0" applyFont="1" applyAlignment="1">
      <alignment horizontal="justify" vertical="top"/>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tabSelected="1" view="pageBreakPreview" zoomScaleSheetLayoutView="100" workbookViewId="0" topLeftCell="A1">
      <selection activeCell="A1" sqref="A1"/>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46" t="s">
        <v>3</v>
      </c>
      <c r="B1" s="47"/>
      <c r="C1" s="47"/>
      <c r="D1" s="47"/>
      <c r="E1" s="47"/>
      <c r="F1" s="48"/>
      <c r="G1" s="47"/>
      <c r="H1" s="47"/>
      <c r="I1" s="47"/>
      <c r="J1" s="47"/>
      <c r="K1" s="47"/>
      <c r="L1" s="47"/>
      <c r="M1" s="47"/>
      <c r="N1" s="47"/>
      <c r="O1" s="47"/>
    </row>
    <row r="2" spans="1:15" ht="15">
      <c r="A2" s="46"/>
      <c r="B2" s="47"/>
      <c r="C2" s="47"/>
      <c r="D2" s="47"/>
      <c r="E2" s="47"/>
      <c r="F2" s="47"/>
      <c r="G2" s="47"/>
      <c r="H2" s="47"/>
      <c r="I2" s="47"/>
      <c r="J2" s="47"/>
      <c r="K2" s="47"/>
      <c r="L2" s="47"/>
      <c r="M2" s="47"/>
      <c r="N2" s="47"/>
      <c r="O2" s="47"/>
    </row>
    <row r="3" spans="1:15" ht="15">
      <c r="A3" s="47"/>
      <c r="B3" s="47"/>
      <c r="C3" s="47"/>
      <c r="D3" s="47"/>
      <c r="E3" s="47"/>
      <c r="F3" s="47"/>
      <c r="G3" s="47"/>
      <c r="H3" s="47"/>
      <c r="I3" s="47"/>
      <c r="J3" s="47"/>
      <c r="K3" s="47"/>
      <c r="L3" s="47"/>
      <c r="M3" s="47"/>
      <c r="N3" s="47"/>
      <c r="O3" s="47"/>
    </row>
    <row r="4" spans="1:15" ht="15">
      <c r="A4" s="47"/>
      <c r="B4" s="47"/>
      <c r="C4" s="47"/>
      <c r="D4" s="47"/>
      <c r="E4" s="47"/>
      <c r="F4" s="47"/>
      <c r="G4" s="47"/>
      <c r="H4" s="47"/>
      <c r="I4" s="47"/>
      <c r="J4" s="47"/>
      <c r="K4" s="47"/>
      <c r="L4" s="47"/>
      <c r="M4" s="47"/>
      <c r="N4" s="47"/>
      <c r="O4" s="47"/>
    </row>
    <row r="5" spans="1:15" ht="15">
      <c r="A5" s="47"/>
      <c r="B5" s="47"/>
      <c r="C5" s="47"/>
      <c r="D5" s="47"/>
      <c r="E5" s="47"/>
      <c r="F5" s="47"/>
      <c r="G5" s="47"/>
      <c r="H5" s="47"/>
      <c r="I5" s="47"/>
      <c r="J5" s="47"/>
      <c r="K5" s="47"/>
      <c r="L5" s="47"/>
      <c r="M5" s="47"/>
      <c r="N5" s="47"/>
      <c r="O5" s="47"/>
    </row>
    <row r="6" spans="1:15" ht="15">
      <c r="A6" s="47"/>
      <c r="B6" s="47"/>
      <c r="C6" s="47"/>
      <c r="D6" s="47"/>
      <c r="E6" s="47"/>
      <c r="F6" s="47"/>
      <c r="G6" s="47"/>
      <c r="H6" s="47"/>
      <c r="I6" s="47"/>
      <c r="J6" s="47"/>
      <c r="K6" s="47"/>
      <c r="L6" s="47"/>
      <c r="M6" s="47"/>
      <c r="N6" s="47"/>
      <c r="O6" s="47"/>
    </row>
    <row r="7" spans="1:15" ht="15">
      <c r="A7" s="47"/>
      <c r="B7" s="47"/>
      <c r="C7" s="47"/>
      <c r="D7" s="47"/>
      <c r="E7" s="47"/>
      <c r="F7" s="47"/>
      <c r="G7" s="47"/>
      <c r="H7" s="47"/>
      <c r="I7" s="47"/>
      <c r="J7" s="47"/>
      <c r="K7" s="47"/>
      <c r="L7" s="47"/>
      <c r="M7" s="47"/>
      <c r="N7" s="47"/>
      <c r="O7" s="47"/>
    </row>
    <row r="8" spans="1:15" ht="15">
      <c r="A8" s="47"/>
      <c r="B8" s="47"/>
      <c r="C8" s="47"/>
      <c r="D8" s="47"/>
      <c r="E8" s="47"/>
      <c r="F8" s="47"/>
      <c r="G8" s="47"/>
      <c r="H8" s="47"/>
      <c r="I8" s="47"/>
      <c r="J8" s="47"/>
      <c r="K8" s="47"/>
      <c r="L8" s="47"/>
      <c r="M8" s="47"/>
      <c r="N8" s="47"/>
      <c r="O8" s="47"/>
    </row>
    <row r="9" spans="1:15" ht="15">
      <c r="A9" s="47"/>
      <c r="B9" s="47"/>
      <c r="C9" s="47"/>
      <c r="D9" s="47"/>
      <c r="E9" s="47"/>
      <c r="F9" s="47"/>
      <c r="G9" s="47"/>
      <c r="H9" s="47"/>
      <c r="I9" s="47"/>
      <c r="J9" s="47"/>
      <c r="K9" s="47"/>
      <c r="L9" s="47"/>
      <c r="M9" s="47"/>
      <c r="N9" s="47"/>
      <c r="O9" s="47"/>
    </row>
    <row r="10" spans="1:15" ht="15">
      <c r="A10" s="47"/>
      <c r="B10" s="47"/>
      <c r="C10" s="47"/>
      <c r="D10" s="47"/>
      <c r="E10" s="47"/>
      <c r="F10" s="47"/>
      <c r="G10" s="47"/>
      <c r="H10" s="47"/>
      <c r="I10" s="47"/>
      <c r="J10" s="47"/>
      <c r="K10" s="47"/>
      <c r="L10" s="47"/>
      <c r="M10" s="47"/>
      <c r="N10" s="47"/>
      <c r="O10" s="47"/>
    </row>
    <row r="11" spans="1:15" ht="15">
      <c r="A11" s="47"/>
      <c r="B11" s="47"/>
      <c r="C11" s="47"/>
      <c r="D11" s="47"/>
      <c r="E11" s="47"/>
      <c r="F11" s="47"/>
      <c r="G11" s="47"/>
      <c r="H11" s="47"/>
      <c r="I11" s="47"/>
      <c r="J11" s="47"/>
      <c r="K11" s="47"/>
      <c r="L11" s="47"/>
      <c r="M11" s="47"/>
      <c r="N11" s="47"/>
      <c r="O11" s="47"/>
    </row>
    <row r="12" spans="1:15" ht="15">
      <c r="A12" s="47"/>
      <c r="B12" s="47"/>
      <c r="C12" s="47"/>
      <c r="D12" s="47"/>
      <c r="E12" s="47"/>
      <c r="F12" s="47"/>
      <c r="G12" s="47"/>
      <c r="H12" s="47"/>
      <c r="I12" s="47"/>
      <c r="J12" s="47"/>
      <c r="K12" s="47"/>
      <c r="L12" s="47"/>
      <c r="M12" s="47"/>
      <c r="N12" s="47"/>
      <c r="O12" s="47"/>
    </row>
    <row r="13" spans="1:15" ht="15">
      <c r="A13" s="47"/>
      <c r="B13" s="47"/>
      <c r="C13" s="47"/>
      <c r="D13" s="47"/>
      <c r="E13" s="47"/>
      <c r="F13" s="47"/>
      <c r="G13" s="47"/>
      <c r="H13" s="47"/>
      <c r="I13" s="47"/>
      <c r="J13" s="47"/>
      <c r="K13" s="47"/>
      <c r="L13" s="47"/>
      <c r="M13" s="47"/>
      <c r="N13" s="47"/>
      <c r="O13" s="47"/>
    </row>
    <row r="14" spans="1:15" ht="15">
      <c r="A14" s="47"/>
      <c r="B14" s="47"/>
      <c r="C14" s="47"/>
      <c r="D14" s="47"/>
      <c r="E14" s="47"/>
      <c r="F14" s="47"/>
      <c r="G14" s="47"/>
      <c r="H14" s="47"/>
      <c r="I14" s="47"/>
      <c r="J14" s="47"/>
      <c r="K14" s="47"/>
      <c r="L14" s="47"/>
      <c r="M14" s="47"/>
      <c r="N14" s="47"/>
      <c r="O14" s="47"/>
    </row>
    <row r="15" spans="1:15" ht="15">
      <c r="A15" s="47"/>
      <c r="B15" s="47"/>
      <c r="C15" s="47"/>
      <c r="D15" s="47"/>
      <c r="E15" s="47"/>
      <c r="F15" s="47"/>
      <c r="G15" s="47"/>
      <c r="H15" s="47"/>
      <c r="I15" s="47"/>
      <c r="J15" s="47"/>
      <c r="K15" s="47"/>
      <c r="L15" s="47"/>
      <c r="M15" s="47"/>
      <c r="N15" s="47"/>
      <c r="O15" s="47"/>
    </row>
    <row r="16" spans="1:15" ht="15">
      <c r="A16" s="47"/>
      <c r="B16" s="47"/>
      <c r="C16" s="47"/>
      <c r="D16" s="49"/>
      <c r="E16" s="50"/>
      <c r="F16" s="50"/>
      <c r="G16" s="50"/>
      <c r="H16" s="50"/>
      <c r="I16" s="50"/>
      <c r="J16" s="50"/>
      <c r="K16" s="50"/>
      <c r="L16" s="50"/>
      <c r="M16" s="50"/>
      <c r="N16" s="51"/>
      <c r="O16" s="52"/>
    </row>
    <row r="17" spans="1:15" ht="15">
      <c r="A17" s="47"/>
      <c r="B17" s="47"/>
      <c r="C17" s="47"/>
      <c r="D17" s="53"/>
      <c r="E17" s="54"/>
      <c r="F17" s="54"/>
      <c r="G17" s="54"/>
      <c r="H17" s="54"/>
      <c r="I17" s="54"/>
      <c r="J17" s="54"/>
      <c r="K17" s="54"/>
      <c r="L17" s="54"/>
      <c r="M17" s="54"/>
      <c r="N17" s="55"/>
      <c r="O17" s="52"/>
    </row>
    <row r="18" spans="1:15" ht="15">
      <c r="A18" s="47"/>
      <c r="B18" s="47"/>
      <c r="C18" s="47"/>
      <c r="D18" s="53"/>
      <c r="E18" s="54"/>
      <c r="F18" s="54"/>
      <c r="G18" s="54"/>
      <c r="H18" s="54"/>
      <c r="I18" s="54"/>
      <c r="J18" s="54"/>
      <c r="K18" s="54"/>
      <c r="L18" s="54"/>
      <c r="M18" s="54"/>
      <c r="N18" s="55"/>
      <c r="O18" s="52"/>
    </row>
    <row r="19" spans="1:15" ht="15">
      <c r="A19" s="56"/>
      <c r="B19" s="56"/>
      <c r="C19" s="56"/>
      <c r="D19" s="278" t="s">
        <v>104</v>
      </c>
      <c r="E19" s="279"/>
      <c r="F19" s="279"/>
      <c r="G19" s="279"/>
      <c r="H19" s="279"/>
      <c r="I19" s="279"/>
      <c r="J19" s="279"/>
      <c r="K19" s="279"/>
      <c r="L19" s="279"/>
      <c r="M19" s="279"/>
      <c r="N19" s="280"/>
      <c r="O19" s="52"/>
    </row>
    <row r="20" spans="1:15" ht="15">
      <c r="A20" s="56"/>
      <c r="B20" s="56"/>
      <c r="C20" s="56"/>
      <c r="D20" s="281" t="s">
        <v>105</v>
      </c>
      <c r="E20" s="282"/>
      <c r="F20" s="282"/>
      <c r="G20" s="282"/>
      <c r="H20" s="282"/>
      <c r="I20" s="282"/>
      <c r="J20" s="282"/>
      <c r="K20" s="282"/>
      <c r="L20" s="282"/>
      <c r="M20" s="282"/>
      <c r="N20" s="283"/>
      <c r="O20" s="52"/>
    </row>
    <row r="21" spans="1:15" ht="15">
      <c r="A21" s="56"/>
      <c r="B21" s="56"/>
      <c r="C21" s="56"/>
      <c r="D21" s="57"/>
      <c r="E21" s="58"/>
      <c r="F21" s="58"/>
      <c r="G21" s="58"/>
      <c r="H21" s="58"/>
      <c r="I21" s="58"/>
      <c r="J21" s="58"/>
      <c r="K21" s="58"/>
      <c r="L21" s="58"/>
      <c r="M21" s="58"/>
      <c r="N21" s="59"/>
      <c r="O21" s="52"/>
    </row>
    <row r="22" spans="1:15" ht="15">
      <c r="A22" s="56"/>
      <c r="B22" s="56"/>
      <c r="C22" s="56"/>
      <c r="D22" s="242" t="s">
        <v>106</v>
      </c>
      <c r="E22" s="243"/>
      <c r="F22" s="243"/>
      <c r="G22" s="243"/>
      <c r="H22" s="243"/>
      <c r="I22" s="243"/>
      <c r="J22" s="243"/>
      <c r="K22" s="243"/>
      <c r="L22" s="243"/>
      <c r="M22" s="243"/>
      <c r="N22" s="244"/>
      <c r="O22" s="52"/>
    </row>
    <row r="23" spans="1:15" ht="15">
      <c r="A23" s="56"/>
      <c r="B23" s="56"/>
      <c r="C23" s="56"/>
      <c r="D23" s="242" t="s">
        <v>196</v>
      </c>
      <c r="E23" s="245"/>
      <c r="F23" s="245"/>
      <c r="G23" s="245"/>
      <c r="H23" s="245"/>
      <c r="I23" s="245"/>
      <c r="J23" s="245"/>
      <c r="K23" s="245"/>
      <c r="L23" s="245"/>
      <c r="M23" s="245"/>
      <c r="N23" s="246"/>
      <c r="O23" s="52"/>
    </row>
    <row r="24" spans="1:15" ht="15">
      <c r="A24" s="47"/>
      <c r="B24" s="47"/>
      <c r="C24" s="47"/>
      <c r="D24" s="53"/>
      <c r="E24" s="54"/>
      <c r="F24" s="54"/>
      <c r="G24" s="54"/>
      <c r="H24" s="54"/>
      <c r="I24" s="54"/>
      <c r="J24" s="54"/>
      <c r="K24" s="54"/>
      <c r="L24" s="54"/>
      <c r="M24" s="54"/>
      <c r="N24" s="55"/>
      <c r="O24" s="52"/>
    </row>
    <row r="25" spans="1:15" ht="15">
      <c r="A25" s="47"/>
      <c r="B25" s="47"/>
      <c r="C25" s="47"/>
      <c r="D25" s="53"/>
      <c r="E25" s="54"/>
      <c r="F25" s="54"/>
      <c r="G25" s="54"/>
      <c r="H25" s="54"/>
      <c r="I25" s="54"/>
      <c r="J25" s="54"/>
      <c r="K25" s="54"/>
      <c r="L25" s="54"/>
      <c r="M25" s="54"/>
      <c r="N25" s="55"/>
      <c r="O25" s="52"/>
    </row>
    <row r="26" spans="1:15" ht="15">
      <c r="A26" s="47"/>
      <c r="B26" s="47"/>
      <c r="C26" s="47"/>
      <c r="D26" s="60" t="s">
        <v>103</v>
      </c>
      <c r="E26" s="61"/>
      <c r="F26" s="61"/>
      <c r="G26" s="61"/>
      <c r="H26" s="61"/>
      <c r="I26" s="61"/>
      <c r="J26" s="61"/>
      <c r="K26" s="61"/>
      <c r="L26" s="61"/>
      <c r="M26" s="61"/>
      <c r="N26" s="62"/>
      <c r="O26" s="52"/>
    </row>
    <row r="27" spans="1:15" ht="15">
      <c r="A27" s="47"/>
      <c r="B27" s="47"/>
      <c r="C27" s="47"/>
      <c r="D27" s="52"/>
      <c r="E27" s="52"/>
      <c r="F27" s="52"/>
      <c r="G27" s="52"/>
      <c r="H27" s="52"/>
      <c r="I27" s="52"/>
      <c r="J27" s="52"/>
      <c r="K27" s="52"/>
      <c r="L27" s="52"/>
      <c r="M27" s="52"/>
      <c r="N27" s="52"/>
      <c r="O27" s="47"/>
    </row>
    <row r="28" spans="1:15" ht="15">
      <c r="A28" s="47"/>
      <c r="B28" s="47"/>
      <c r="C28" s="47"/>
      <c r="D28" s="47"/>
      <c r="E28" s="47"/>
      <c r="F28" s="47"/>
      <c r="G28" s="47"/>
      <c r="H28" s="47"/>
      <c r="I28" s="47"/>
      <c r="J28" s="47"/>
      <c r="K28" s="47"/>
      <c r="L28" s="47"/>
      <c r="M28" s="47"/>
      <c r="N28" s="47"/>
      <c r="O28" s="47"/>
    </row>
    <row r="29" spans="1:15" ht="15">
      <c r="A29" s="47"/>
      <c r="B29" s="47"/>
      <c r="C29" s="47"/>
      <c r="D29" s="47"/>
      <c r="E29" s="47"/>
      <c r="F29" s="47"/>
      <c r="G29" s="47"/>
      <c r="H29" s="47"/>
      <c r="I29" s="47"/>
      <c r="J29" s="47"/>
      <c r="K29" s="47"/>
      <c r="L29" s="47"/>
      <c r="M29" s="47"/>
      <c r="N29" s="47"/>
      <c r="O29" s="47"/>
    </row>
    <row r="30" spans="1:15" ht="15">
      <c r="A30" s="47"/>
      <c r="B30" s="47"/>
      <c r="C30" s="47"/>
      <c r="D30" s="47"/>
      <c r="E30" s="47"/>
      <c r="F30" s="47"/>
      <c r="G30" s="47"/>
      <c r="H30" s="47"/>
      <c r="I30" s="47"/>
      <c r="J30" s="47"/>
      <c r="K30" s="47"/>
      <c r="L30" s="47"/>
      <c r="M30" s="47"/>
      <c r="N30" s="47"/>
      <c r="O30" s="47"/>
    </row>
    <row r="31" spans="1:15" ht="15">
      <c r="A31" s="47"/>
      <c r="B31" s="47"/>
      <c r="C31" s="47"/>
      <c r="D31" s="47"/>
      <c r="E31" s="47"/>
      <c r="F31" s="47"/>
      <c r="G31" s="47"/>
      <c r="H31" s="47"/>
      <c r="I31" s="47"/>
      <c r="J31" s="47"/>
      <c r="K31" s="47"/>
      <c r="L31" s="47"/>
      <c r="M31" s="47"/>
      <c r="N31" s="47"/>
      <c r="O31" s="47"/>
    </row>
    <row r="32" spans="1:15" ht="15">
      <c r="A32" s="47"/>
      <c r="B32" s="47"/>
      <c r="C32" s="47"/>
      <c r="D32" s="47"/>
      <c r="E32" s="47"/>
      <c r="F32" s="47"/>
      <c r="G32" s="47"/>
      <c r="H32" s="47"/>
      <c r="I32" s="47"/>
      <c r="J32" s="47"/>
      <c r="K32" s="47"/>
      <c r="L32" s="47"/>
      <c r="M32" s="47"/>
      <c r="N32" s="47"/>
      <c r="O32" s="47"/>
    </row>
    <row r="33" spans="1:15" ht="15">
      <c r="A33" s="47"/>
      <c r="B33" s="47"/>
      <c r="C33" s="47"/>
      <c r="D33" s="47"/>
      <c r="E33" s="47"/>
      <c r="F33" s="47"/>
      <c r="G33" s="47"/>
      <c r="H33" s="47"/>
      <c r="I33" s="47"/>
      <c r="J33" s="47"/>
      <c r="K33" s="47"/>
      <c r="L33" s="47"/>
      <c r="M33" s="47"/>
      <c r="N33" s="47"/>
      <c r="O33" s="47"/>
    </row>
    <row r="34" spans="1:15" ht="15">
      <c r="A34" s="47"/>
      <c r="B34" s="47"/>
      <c r="C34" s="47"/>
      <c r="D34" s="47"/>
      <c r="E34" s="47"/>
      <c r="F34" s="47"/>
      <c r="G34" s="47"/>
      <c r="H34" s="47"/>
      <c r="I34" s="47"/>
      <c r="J34" s="47"/>
      <c r="K34" s="47"/>
      <c r="L34" s="47"/>
      <c r="M34" s="47"/>
      <c r="N34" s="47"/>
      <c r="O34" s="47"/>
    </row>
    <row r="35" spans="1:15" ht="15">
      <c r="A35" s="47"/>
      <c r="B35" s="47"/>
      <c r="C35" s="47"/>
      <c r="D35" s="47"/>
      <c r="E35" s="47"/>
      <c r="F35" s="47"/>
      <c r="G35" s="47"/>
      <c r="H35" s="47"/>
      <c r="I35" s="47"/>
      <c r="J35" s="47"/>
      <c r="K35" s="47"/>
      <c r="L35" s="47"/>
      <c r="M35" s="47"/>
      <c r="N35" s="47"/>
      <c r="O35" s="47"/>
    </row>
    <row r="36" spans="1:15" ht="15">
      <c r="A36" s="47"/>
      <c r="B36" s="47"/>
      <c r="C36" s="47"/>
      <c r="D36" s="47"/>
      <c r="E36" s="47"/>
      <c r="F36" s="47"/>
      <c r="G36" s="47"/>
      <c r="H36" s="47"/>
      <c r="I36" s="47"/>
      <c r="J36" s="47"/>
      <c r="K36" s="47"/>
      <c r="L36" s="47"/>
      <c r="M36" s="47"/>
      <c r="N36" s="47"/>
      <c r="O36" s="47"/>
    </row>
    <row r="37" spans="1:15" ht="15">
      <c r="A37" s="47"/>
      <c r="B37" s="47"/>
      <c r="C37" s="47"/>
      <c r="D37" s="47"/>
      <c r="E37" s="47"/>
      <c r="F37" s="47"/>
      <c r="G37" s="47"/>
      <c r="H37" s="47"/>
      <c r="I37" s="47"/>
      <c r="J37" s="47"/>
      <c r="K37" s="47"/>
      <c r="L37" s="47"/>
      <c r="M37" s="47"/>
      <c r="N37" s="47"/>
      <c r="O37" s="47"/>
    </row>
    <row r="38" spans="1:15" ht="15">
      <c r="A38" s="47"/>
      <c r="B38" s="47"/>
      <c r="C38" s="47"/>
      <c r="D38" s="47"/>
      <c r="E38" s="47"/>
      <c r="F38" s="47"/>
      <c r="G38" s="47"/>
      <c r="H38" s="47"/>
      <c r="I38" s="47"/>
      <c r="J38" s="47"/>
      <c r="K38" s="47"/>
      <c r="L38" s="47"/>
      <c r="M38" s="47"/>
      <c r="N38" s="47"/>
      <c r="O38" s="47"/>
    </row>
    <row r="39" spans="1:15" ht="15">
      <c r="A39" s="47"/>
      <c r="B39" s="47"/>
      <c r="C39" s="47"/>
      <c r="D39" s="47"/>
      <c r="E39" s="47"/>
      <c r="F39" s="47"/>
      <c r="G39" s="47"/>
      <c r="H39" s="47"/>
      <c r="I39" s="47"/>
      <c r="J39" s="47"/>
      <c r="K39" s="47"/>
      <c r="L39" s="47"/>
      <c r="M39" s="47"/>
      <c r="N39" s="47"/>
      <c r="O39" s="47"/>
    </row>
    <row r="40" spans="1:15" ht="15">
      <c r="A40" s="47"/>
      <c r="B40" s="47"/>
      <c r="C40" s="47"/>
      <c r="D40" s="47"/>
      <c r="E40" s="47"/>
      <c r="F40" s="47"/>
      <c r="G40" s="47"/>
      <c r="H40" s="47"/>
      <c r="I40" s="47"/>
      <c r="J40" s="47"/>
      <c r="K40" s="47"/>
      <c r="L40" s="47"/>
      <c r="M40" s="47"/>
      <c r="N40" s="47"/>
      <c r="O40" s="47"/>
    </row>
    <row r="41" spans="1:15" ht="15">
      <c r="A41" s="47"/>
      <c r="B41" s="47"/>
      <c r="C41" s="47"/>
      <c r="D41" s="47"/>
      <c r="E41" s="47"/>
      <c r="F41" s="47"/>
      <c r="G41" s="47"/>
      <c r="H41" s="47"/>
      <c r="I41" s="47"/>
      <c r="J41" s="47"/>
      <c r="K41" s="47"/>
      <c r="L41" s="47"/>
      <c r="M41" s="47"/>
      <c r="N41" s="47"/>
      <c r="O41" s="47"/>
    </row>
    <row r="42" spans="1:15" ht="15">
      <c r="A42" s="47"/>
      <c r="B42" s="47"/>
      <c r="C42" s="47"/>
      <c r="D42" s="47"/>
      <c r="E42" s="47"/>
      <c r="F42" s="47"/>
      <c r="G42" s="47"/>
      <c r="H42" s="47"/>
      <c r="I42" s="47"/>
      <c r="J42" s="47"/>
      <c r="K42" s="47"/>
      <c r="L42" s="47"/>
      <c r="M42" s="47"/>
      <c r="N42" s="47"/>
      <c r="O42" s="47"/>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showGridLines="0" zoomScaleSheetLayoutView="100" workbookViewId="0" topLeftCell="A1">
      <selection activeCell="A1" sqref="A1"/>
    </sheetView>
  </sheetViews>
  <sheetFormatPr defaultColWidth="9.140625" defaultRowHeight="12.75"/>
  <cols>
    <col min="1" max="1" width="2.421875" style="4" customWidth="1"/>
    <col min="2" max="2" width="18.8515625" style="4" customWidth="1"/>
    <col min="3" max="3" width="3.140625" style="4" customWidth="1"/>
    <col min="4" max="4" width="7.7109375" style="4" customWidth="1"/>
    <col min="5" max="5" width="1.7109375" style="4" customWidth="1"/>
    <col min="6" max="6" width="12.7109375" style="5" customWidth="1"/>
    <col min="7" max="7" width="1.7109375" style="5" customWidth="1"/>
    <col min="8" max="8" width="12.7109375" style="4" customWidth="1"/>
    <col min="9" max="9" width="2.7109375" style="4" customWidth="1"/>
    <col min="10" max="10" width="12.7109375" style="5" customWidth="1"/>
    <col min="11" max="11" width="1.7109375" style="5" customWidth="1"/>
    <col min="12" max="12" width="12.7109375" style="4" customWidth="1"/>
    <col min="13" max="16384" width="9.140625" style="4" customWidth="1"/>
  </cols>
  <sheetData>
    <row r="1" ht="12.75">
      <c r="A1" s="4" t="s">
        <v>3</v>
      </c>
    </row>
    <row r="3" ht="12.75">
      <c r="A3" s="6" t="s">
        <v>4</v>
      </c>
    </row>
    <row r="4" spans="1:13" ht="12.75">
      <c r="A4" s="32" t="s">
        <v>7</v>
      </c>
      <c r="B4" s="8"/>
      <c r="C4" s="8"/>
      <c r="D4" s="8"/>
      <c r="E4" s="8"/>
      <c r="F4" s="9"/>
      <c r="G4" s="9"/>
      <c r="H4" s="8"/>
      <c r="I4" s="8"/>
      <c r="J4" s="9"/>
      <c r="K4" s="9"/>
      <c r="L4" s="8"/>
      <c r="M4" s="33"/>
    </row>
    <row r="7" spans="1:12" ht="12.75">
      <c r="A7" s="10"/>
      <c r="B7" s="11"/>
      <c r="C7" s="11"/>
      <c r="D7" s="11"/>
      <c r="E7" s="11"/>
      <c r="F7" s="12"/>
      <c r="G7" s="12"/>
      <c r="H7" s="11"/>
      <c r="I7" s="11"/>
      <c r="J7" s="12"/>
      <c r="K7" s="12"/>
      <c r="L7" s="13"/>
    </row>
    <row r="8" spans="1:12" ht="12.75">
      <c r="A8" s="248" t="s">
        <v>114</v>
      </c>
      <c r="B8" s="249"/>
      <c r="C8" s="249"/>
      <c r="D8" s="249"/>
      <c r="E8" s="249"/>
      <c r="F8" s="249"/>
      <c r="G8" s="249"/>
      <c r="H8" s="249"/>
      <c r="I8" s="249"/>
      <c r="J8" s="249"/>
      <c r="K8" s="249"/>
      <c r="L8" s="250"/>
    </row>
    <row r="9" spans="1:12" ht="12.75">
      <c r="A9" s="251" t="s">
        <v>197</v>
      </c>
      <c r="B9" s="249"/>
      <c r="C9" s="249"/>
      <c r="D9" s="249"/>
      <c r="E9" s="249"/>
      <c r="F9" s="249"/>
      <c r="G9" s="249"/>
      <c r="H9" s="249"/>
      <c r="I9" s="249"/>
      <c r="J9" s="249"/>
      <c r="K9" s="249"/>
      <c r="L9" s="250"/>
    </row>
    <row r="10" spans="1:12" ht="12.75">
      <c r="A10" s="252" t="s">
        <v>8</v>
      </c>
      <c r="B10" s="253"/>
      <c r="C10" s="253"/>
      <c r="D10" s="253"/>
      <c r="E10" s="253"/>
      <c r="F10" s="253"/>
      <c r="G10" s="253"/>
      <c r="H10" s="253"/>
      <c r="I10" s="253"/>
      <c r="J10" s="253"/>
      <c r="K10" s="253"/>
      <c r="L10" s="254"/>
    </row>
    <row r="11" spans="1:12" ht="12.75">
      <c r="A11" s="15"/>
      <c r="B11" s="8"/>
      <c r="C11" s="8"/>
      <c r="D11" s="8"/>
      <c r="E11" s="8"/>
      <c r="F11" s="9"/>
      <c r="G11" s="9"/>
      <c r="H11" s="8"/>
      <c r="I11" s="8"/>
      <c r="J11" s="9"/>
      <c r="K11" s="9"/>
      <c r="L11" s="16"/>
    </row>
    <row r="14" spans="6:12" ht="12.75">
      <c r="F14" s="255" t="s">
        <v>9</v>
      </c>
      <c r="G14" s="255"/>
      <c r="H14" s="255"/>
      <c r="J14" s="255" t="s">
        <v>10</v>
      </c>
      <c r="K14" s="255"/>
      <c r="L14" s="255"/>
    </row>
    <row r="15" spans="6:12" ht="12.75">
      <c r="F15" s="19" t="s">
        <v>49</v>
      </c>
      <c r="G15" s="14"/>
      <c r="H15" s="18" t="s">
        <v>51</v>
      </c>
      <c r="J15" s="19" t="s">
        <v>49</v>
      </c>
      <c r="K15" s="14"/>
      <c r="L15" s="18" t="s">
        <v>51</v>
      </c>
    </row>
    <row r="16" spans="6:12" ht="12.75">
      <c r="F16" s="19" t="s">
        <v>50</v>
      </c>
      <c r="G16" s="14"/>
      <c r="H16" s="18" t="s">
        <v>52</v>
      </c>
      <c r="J16" s="19" t="s">
        <v>50</v>
      </c>
      <c r="K16" s="14"/>
      <c r="L16" s="18" t="s">
        <v>52</v>
      </c>
    </row>
    <row r="17" spans="6:12" ht="12.75">
      <c r="F17" s="19" t="s">
        <v>45</v>
      </c>
      <c r="G17" s="14"/>
      <c r="H17" s="18" t="s">
        <v>45</v>
      </c>
      <c r="J17" s="19" t="s">
        <v>53</v>
      </c>
      <c r="K17" s="14"/>
      <c r="L17" s="18" t="s">
        <v>54</v>
      </c>
    </row>
    <row r="18" spans="4:12" ht="12.75">
      <c r="D18" s="19" t="s">
        <v>101</v>
      </c>
      <c r="E18" s="19"/>
      <c r="F18" s="19" t="s">
        <v>198</v>
      </c>
      <c r="G18" s="14"/>
      <c r="H18" s="19" t="s">
        <v>199</v>
      </c>
      <c r="I18" s="18"/>
      <c r="J18" s="19" t="str">
        <f>+F18</f>
        <v>30.06.06</v>
      </c>
      <c r="K18" s="14"/>
      <c r="L18" s="19" t="str">
        <f>+H18</f>
        <v>30.06.05</v>
      </c>
    </row>
    <row r="19" spans="4:12" ht="12.75">
      <c r="D19" s="19"/>
      <c r="E19" s="19"/>
      <c r="F19" s="19"/>
      <c r="G19" s="14"/>
      <c r="H19" s="18"/>
      <c r="I19" s="18"/>
      <c r="J19" s="19"/>
      <c r="K19" s="14"/>
      <c r="L19" s="18"/>
    </row>
    <row r="20" spans="6:12" ht="13.5">
      <c r="F20" s="20" t="s">
        <v>11</v>
      </c>
      <c r="G20" s="34"/>
      <c r="H20" s="21" t="s">
        <v>11</v>
      </c>
      <c r="I20" s="21"/>
      <c r="J20" s="20" t="s">
        <v>11</v>
      </c>
      <c r="K20" s="34"/>
      <c r="L20" s="21" t="s">
        <v>11</v>
      </c>
    </row>
    <row r="21" spans="7:11" ht="12.75">
      <c r="G21" s="35"/>
      <c r="K21" s="35"/>
    </row>
    <row r="22" spans="1:12" ht="12.75">
      <c r="A22" s="5" t="s">
        <v>29</v>
      </c>
      <c r="F22" s="23">
        <v>4928363</v>
      </c>
      <c r="G22" s="43"/>
      <c r="H22" s="25" t="s">
        <v>2</v>
      </c>
      <c r="I22" s="24"/>
      <c r="J22" s="23">
        <v>8149493</v>
      </c>
      <c r="K22" s="43"/>
      <c r="L22" s="25" t="s">
        <v>2</v>
      </c>
    </row>
    <row r="23" spans="6:12" ht="12.75">
      <c r="F23" s="23"/>
      <c r="G23" s="43"/>
      <c r="H23" s="25"/>
      <c r="I23" s="24"/>
      <c r="J23" s="23"/>
      <c r="K23" s="43"/>
      <c r="L23" s="24"/>
    </row>
    <row r="24" spans="2:13" s="36" customFormat="1" ht="12.75">
      <c r="B24" s="4" t="s">
        <v>18</v>
      </c>
      <c r="C24" s="33"/>
      <c r="D24" s="4"/>
      <c r="E24" s="4"/>
      <c r="F24" s="23">
        <v>-3752128</v>
      </c>
      <c r="G24" s="43"/>
      <c r="H24" s="25" t="s">
        <v>2</v>
      </c>
      <c r="I24" s="24"/>
      <c r="J24" s="23">
        <v>-6137802</v>
      </c>
      <c r="K24" s="43"/>
      <c r="L24" s="25" t="s">
        <v>2</v>
      </c>
      <c r="M24" s="4"/>
    </row>
    <row r="25" spans="6:12" ht="12.75">
      <c r="F25" s="76"/>
      <c r="G25" s="43"/>
      <c r="H25" s="77"/>
      <c r="I25" s="24"/>
      <c r="J25" s="76"/>
      <c r="K25" s="43"/>
      <c r="L25" s="78"/>
    </row>
    <row r="26" spans="1:12" ht="12.75">
      <c r="A26" s="5" t="s">
        <v>24</v>
      </c>
      <c r="F26" s="23">
        <f>SUM(F22:F25)</f>
        <v>1176235</v>
      </c>
      <c r="G26" s="43"/>
      <c r="H26" s="25" t="s">
        <v>2</v>
      </c>
      <c r="I26" s="24"/>
      <c r="J26" s="23">
        <f>SUM(J22:J25)</f>
        <v>2011691</v>
      </c>
      <c r="K26" s="43"/>
      <c r="L26" s="25" t="s">
        <v>2</v>
      </c>
    </row>
    <row r="27" spans="6:12" ht="12.75">
      <c r="F27" s="23"/>
      <c r="G27" s="43"/>
      <c r="H27" s="25"/>
      <c r="I27" s="24"/>
      <c r="J27" s="23"/>
      <c r="K27" s="43"/>
      <c r="L27" s="24"/>
    </row>
    <row r="28" spans="2:12" ht="12.75">
      <c r="B28" s="4" t="s">
        <v>25</v>
      </c>
      <c r="F28" s="23">
        <v>150223</v>
      </c>
      <c r="G28" s="43"/>
      <c r="H28" s="25" t="s">
        <v>2</v>
      </c>
      <c r="I28" s="24"/>
      <c r="J28" s="23">
        <v>290313</v>
      </c>
      <c r="K28" s="43"/>
      <c r="L28" s="25" t="s">
        <v>2</v>
      </c>
    </row>
    <row r="29" spans="2:13" s="36" customFormat="1" ht="12.75">
      <c r="B29" s="4" t="s">
        <v>26</v>
      </c>
      <c r="C29" s="4"/>
      <c r="D29" s="4"/>
      <c r="E29" s="4"/>
      <c r="F29" s="23">
        <v>-813835</v>
      </c>
      <c r="G29" s="43"/>
      <c r="H29" s="25" t="s">
        <v>2</v>
      </c>
      <c r="I29" s="24"/>
      <c r="J29" s="23">
        <v>-1641358</v>
      </c>
      <c r="K29" s="43"/>
      <c r="L29" s="25" t="s">
        <v>2</v>
      </c>
      <c r="M29" s="4"/>
    </row>
    <row r="30" spans="6:12" ht="12.75">
      <c r="F30" s="76"/>
      <c r="G30" s="43"/>
      <c r="H30" s="77"/>
      <c r="I30" s="24"/>
      <c r="J30" s="76"/>
      <c r="K30" s="43"/>
      <c r="L30" s="78"/>
    </row>
    <row r="31" spans="1:12" ht="12.75">
      <c r="A31" s="5" t="s">
        <v>27</v>
      </c>
      <c r="F31" s="23">
        <f>SUM(F26:F30)</f>
        <v>512623</v>
      </c>
      <c r="G31" s="43"/>
      <c r="H31" s="25" t="s">
        <v>2</v>
      </c>
      <c r="I31" s="24"/>
      <c r="J31" s="23">
        <f>SUM(J26:J30)</f>
        <v>660646</v>
      </c>
      <c r="K31" s="43"/>
      <c r="L31" s="25" t="s">
        <v>2</v>
      </c>
    </row>
    <row r="32" spans="6:12" ht="12.75">
      <c r="F32" s="23"/>
      <c r="G32" s="43"/>
      <c r="H32" s="25"/>
      <c r="I32" s="24"/>
      <c r="J32" s="23"/>
      <c r="K32" s="43"/>
      <c r="L32" s="24"/>
    </row>
    <row r="33" spans="2:12" ht="12.75">
      <c r="B33" s="4" t="s">
        <v>14</v>
      </c>
      <c r="D33" s="101" t="s">
        <v>83</v>
      </c>
      <c r="E33" s="18"/>
      <c r="F33" s="23">
        <v>-76354</v>
      </c>
      <c r="G33" s="43"/>
      <c r="H33" s="25" t="s">
        <v>2</v>
      </c>
      <c r="I33" s="24"/>
      <c r="J33" s="23">
        <v>-150454</v>
      </c>
      <c r="K33" s="43"/>
      <c r="L33" s="25" t="s">
        <v>2</v>
      </c>
    </row>
    <row r="34" spans="4:12" ht="12.75">
      <c r="D34" s="36"/>
      <c r="F34" s="76"/>
      <c r="G34" s="43"/>
      <c r="H34" s="77"/>
      <c r="I34" s="24"/>
      <c r="J34" s="76"/>
      <c r="K34" s="43"/>
      <c r="L34" s="78"/>
    </row>
    <row r="35" spans="1:12" ht="13.5" thickBot="1">
      <c r="A35" s="5" t="s">
        <v>122</v>
      </c>
      <c r="D35" s="101" t="s">
        <v>78</v>
      </c>
      <c r="F35" s="30">
        <f>SUM(F31:F34)</f>
        <v>436269</v>
      </c>
      <c r="G35" s="43"/>
      <c r="H35" s="31" t="s">
        <v>2</v>
      </c>
      <c r="I35" s="44"/>
      <c r="J35" s="30">
        <f>SUM(J31:J34)</f>
        <v>510192</v>
      </c>
      <c r="K35" s="43"/>
      <c r="L35" s="31" t="s">
        <v>2</v>
      </c>
    </row>
    <row r="36" spans="4:12" ht="12.75">
      <c r="D36" s="36"/>
      <c r="F36" s="23"/>
      <c r="G36" s="43"/>
      <c r="H36" s="24"/>
      <c r="I36" s="24"/>
      <c r="J36" s="23"/>
      <c r="K36" s="43"/>
      <c r="L36" s="24"/>
    </row>
    <row r="37" spans="1:12" ht="12.75">
      <c r="A37" s="5"/>
      <c r="D37" s="36"/>
      <c r="F37" s="23"/>
      <c r="G37" s="43"/>
      <c r="H37" s="81"/>
      <c r="I37" s="24"/>
      <c r="J37" s="23"/>
      <c r="K37" s="43"/>
      <c r="L37" s="81"/>
    </row>
    <row r="38" spans="1:12" ht="12.75">
      <c r="A38" s="5"/>
      <c r="D38" s="36"/>
      <c r="F38" s="23"/>
      <c r="G38" s="43"/>
      <c r="H38" s="81"/>
      <c r="I38" s="24"/>
      <c r="J38" s="23"/>
      <c r="K38" s="43"/>
      <c r="L38" s="81"/>
    </row>
    <row r="39" spans="1:12" ht="13.5" thickBot="1">
      <c r="A39" s="90" t="s">
        <v>119</v>
      </c>
      <c r="D39" s="101" t="s">
        <v>152</v>
      </c>
      <c r="F39" s="116">
        <f>F35/163000000*100</f>
        <v>0.26764969325153376</v>
      </c>
      <c r="G39" s="102"/>
      <c r="H39" s="103" t="s">
        <v>2</v>
      </c>
      <c r="I39" s="104"/>
      <c r="J39" s="116">
        <f>J35/163000000*100</f>
        <v>0.313001226993865</v>
      </c>
      <c r="K39" s="43"/>
      <c r="L39" s="63" t="s">
        <v>2</v>
      </c>
    </row>
    <row r="40" spans="4:12" ht="12.75">
      <c r="D40" s="36"/>
      <c r="F40" s="23"/>
      <c r="G40" s="43"/>
      <c r="H40" s="24"/>
      <c r="I40" s="24"/>
      <c r="J40" s="23"/>
      <c r="K40" s="43"/>
      <c r="L40" s="24"/>
    </row>
    <row r="41" spans="6:12" ht="12.75">
      <c r="F41" s="88"/>
      <c r="G41" s="43"/>
      <c r="H41" s="24"/>
      <c r="I41" s="24"/>
      <c r="J41" s="23"/>
      <c r="K41" s="43"/>
      <c r="L41" s="24"/>
    </row>
    <row r="42" spans="1:12" ht="12.75">
      <c r="A42" s="5"/>
      <c r="F42" s="23"/>
      <c r="G42" s="43"/>
      <c r="H42" s="24"/>
      <c r="I42" s="24"/>
      <c r="J42" s="23"/>
      <c r="K42" s="43"/>
      <c r="L42" s="24"/>
    </row>
    <row r="43" spans="1:12" ht="12.75">
      <c r="A43" s="256"/>
      <c r="B43" s="257"/>
      <c r="C43" s="257"/>
      <c r="D43" s="257"/>
      <c r="E43" s="257"/>
      <c r="F43" s="257"/>
      <c r="G43" s="257"/>
      <c r="H43" s="257"/>
      <c r="I43" s="257"/>
      <c r="J43" s="257"/>
      <c r="K43" s="257"/>
      <c r="L43" s="257"/>
    </row>
    <row r="44" spans="1:12" ht="12.75">
      <c r="A44" s="257"/>
      <c r="B44" s="257"/>
      <c r="C44" s="257"/>
      <c r="D44" s="257"/>
      <c r="E44" s="257"/>
      <c r="F44" s="257"/>
      <c r="G44" s="257"/>
      <c r="H44" s="257"/>
      <c r="I44" s="257"/>
      <c r="J44" s="257"/>
      <c r="K44" s="257"/>
      <c r="L44" s="257"/>
    </row>
    <row r="45" spans="6:12" ht="12.75">
      <c r="F45" s="23"/>
      <c r="G45" s="43"/>
      <c r="H45" s="24"/>
      <c r="I45" s="24"/>
      <c r="J45" s="23"/>
      <c r="K45" s="43"/>
      <c r="L45" s="24"/>
    </row>
    <row r="46" spans="6:12" ht="12.75">
      <c r="F46" s="23"/>
      <c r="G46" s="23"/>
      <c r="H46" s="24"/>
      <c r="I46" s="24"/>
      <c r="J46" s="88"/>
      <c r="K46" s="23"/>
      <c r="L46" s="24"/>
    </row>
    <row r="47" spans="6:12" ht="12.75">
      <c r="F47" s="23"/>
      <c r="G47" s="23"/>
      <c r="H47" s="24"/>
      <c r="I47" s="24"/>
      <c r="J47" s="23"/>
      <c r="K47" s="23"/>
      <c r="L47" s="24"/>
    </row>
    <row r="48" spans="6:12" ht="12.75">
      <c r="F48" s="23"/>
      <c r="G48" s="23"/>
      <c r="H48" s="24"/>
      <c r="I48" s="24"/>
      <c r="J48" s="23"/>
      <c r="K48" s="23"/>
      <c r="L48" s="24"/>
    </row>
    <row r="49" spans="6:12" ht="12.75">
      <c r="F49" s="74"/>
      <c r="G49" s="74"/>
      <c r="H49" s="75"/>
      <c r="I49" s="75"/>
      <c r="J49" s="74"/>
      <c r="K49" s="74"/>
      <c r="L49" s="75"/>
    </row>
    <row r="50" spans="6:12" ht="12.75">
      <c r="F50" s="74"/>
      <c r="G50" s="74"/>
      <c r="H50" s="75"/>
      <c r="I50" s="75"/>
      <c r="J50" s="74"/>
      <c r="K50" s="74"/>
      <c r="L50" s="75"/>
    </row>
    <row r="51" spans="6:12" ht="12.75">
      <c r="F51" s="74"/>
      <c r="G51" s="74"/>
      <c r="H51" s="75"/>
      <c r="I51" s="75"/>
      <c r="J51" s="74"/>
      <c r="K51" s="74"/>
      <c r="L51" s="75"/>
    </row>
    <row r="52" spans="6:12" ht="12.75">
      <c r="F52" s="74"/>
      <c r="G52" s="74"/>
      <c r="H52" s="75"/>
      <c r="I52" s="75"/>
      <c r="J52" s="74"/>
      <c r="K52" s="74"/>
      <c r="L52" s="75"/>
    </row>
    <row r="53" spans="6:12" ht="12.75">
      <c r="F53" s="74"/>
      <c r="G53" s="74"/>
      <c r="H53" s="75"/>
      <c r="I53" s="75"/>
      <c r="J53" s="74"/>
      <c r="K53" s="74"/>
      <c r="L53" s="75"/>
    </row>
    <row r="55" spans="1:12" ht="12.75">
      <c r="A55" s="234" t="s">
        <v>134</v>
      </c>
      <c r="B55" s="235"/>
      <c r="C55" s="235"/>
      <c r="D55" s="235"/>
      <c r="E55" s="235"/>
      <c r="F55" s="235"/>
      <c r="G55" s="235"/>
      <c r="H55" s="235"/>
      <c r="I55" s="235"/>
      <c r="J55" s="235"/>
      <c r="K55" s="235"/>
      <c r="L55" s="235"/>
    </row>
    <row r="56" spans="1:12" ht="12.75">
      <c r="A56" s="235"/>
      <c r="B56" s="235"/>
      <c r="C56" s="235"/>
      <c r="D56" s="235"/>
      <c r="E56" s="235"/>
      <c r="F56" s="235"/>
      <c r="G56" s="235"/>
      <c r="H56" s="235"/>
      <c r="I56" s="235"/>
      <c r="J56" s="235"/>
      <c r="K56" s="235"/>
      <c r="L56" s="235"/>
    </row>
    <row r="58" spans="1:12" ht="12.75">
      <c r="A58" s="247" t="s">
        <v>111</v>
      </c>
      <c r="B58" s="247"/>
      <c r="C58" s="247"/>
      <c r="D58" s="247"/>
      <c r="E58" s="247"/>
      <c r="F58" s="247"/>
      <c r="G58" s="247"/>
      <c r="H58" s="247"/>
      <c r="I58" s="247"/>
      <c r="J58" s="247"/>
      <c r="K58" s="247"/>
      <c r="L58" s="247"/>
    </row>
    <row r="59" spans="1:12" ht="12.75">
      <c r="A59" s="247"/>
      <c r="B59" s="247"/>
      <c r="C59" s="247"/>
      <c r="D59" s="247"/>
      <c r="E59" s="247"/>
      <c r="F59" s="247"/>
      <c r="G59" s="247"/>
      <c r="H59" s="247"/>
      <c r="I59" s="247"/>
      <c r="J59" s="247"/>
      <c r="K59" s="247"/>
      <c r="L59" s="247"/>
    </row>
    <row r="60" spans="1:12" ht="12.75">
      <c r="A60" s="247"/>
      <c r="B60" s="247"/>
      <c r="C60" s="247"/>
      <c r="D60" s="247"/>
      <c r="E60" s="247"/>
      <c r="F60" s="247"/>
      <c r="G60" s="247"/>
      <c r="H60" s="247"/>
      <c r="I60" s="247"/>
      <c r="J60" s="247"/>
      <c r="K60" s="247"/>
      <c r="L60" s="247"/>
    </row>
    <row r="61" spans="1:12" ht="12.75">
      <c r="A61" s="42"/>
      <c r="B61" s="42"/>
      <c r="C61" s="42"/>
      <c r="D61" s="42"/>
      <c r="E61" s="42"/>
      <c r="F61" s="42"/>
      <c r="G61" s="42"/>
      <c r="H61" s="42"/>
      <c r="I61" s="42"/>
      <c r="J61" s="42"/>
      <c r="K61" s="42"/>
      <c r="L61" s="42"/>
    </row>
  </sheetData>
  <mergeCells count="8">
    <mergeCell ref="A58:L60"/>
    <mergeCell ref="A8:L8"/>
    <mergeCell ref="A9:L9"/>
    <mergeCell ref="A10:L10"/>
    <mergeCell ref="J14:L14"/>
    <mergeCell ref="F14:H14"/>
    <mergeCell ref="A43:L44"/>
    <mergeCell ref="A55:L56"/>
  </mergeCells>
  <printOptions/>
  <pageMargins left="0.5118110236220472" right="0.5118110236220472" top="0.2362204724409449" bottom="0.7480314960629921"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3"/>
  <sheetViews>
    <sheetView showGridLines="0" workbookViewId="0" topLeftCell="A1">
      <selection activeCell="A1" sqref="A1"/>
    </sheetView>
  </sheetViews>
  <sheetFormatPr defaultColWidth="9.140625" defaultRowHeight="12.75"/>
  <cols>
    <col min="1" max="1" width="5.7109375" style="4" customWidth="1"/>
    <col min="2" max="2" width="30.57421875" style="4" customWidth="1"/>
    <col min="3" max="4" width="9.140625" style="4" customWidth="1"/>
    <col min="5" max="5" width="2.7109375" style="4" customWidth="1"/>
    <col min="6" max="6" width="15.7109375" style="5" customWidth="1"/>
    <col min="7" max="7" width="2.7109375" style="4" customWidth="1"/>
    <col min="8" max="8" width="15.710937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248" t="s">
        <v>200</v>
      </c>
      <c r="B8" s="249"/>
      <c r="C8" s="249"/>
      <c r="D8" s="249"/>
      <c r="E8" s="249"/>
      <c r="F8" s="249"/>
      <c r="G8" s="249"/>
      <c r="H8" s="250"/>
    </row>
    <row r="9" spans="1:8" ht="12.75">
      <c r="A9" s="236" t="str">
        <f>CIS!A10</f>
        <v>(The  figures  have  not  been  audited)</v>
      </c>
      <c r="B9" s="253"/>
      <c r="C9" s="253"/>
      <c r="D9" s="253"/>
      <c r="E9" s="253"/>
      <c r="F9" s="253"/>
      <c r="G9" s="253"/>
      <c r="H9" s="254"/>
    </row>
    <row r="10" spans="1:8" ht="12" customHeight="1">
      <c r="A10" s="15"/>
      <c r="B10" s="8"/>
      <c r="C10" s="8"/>
      <c r="D10" s="8"/>
      <c r="E10" s="8"/>
      <c r="F10" s="9"/>
      <c r="G10" s="8"/>
      <c r="H10" s="16"/>
    </row>
    <row r="11" ht="12" customHeight="1"/>
    <row r="12" ht="12" customHeight="1"/>
    <row r="13" spans="6:8" ht="12.75">
      <c r="F13" s="17" t="s">
        <v>5</v>
      </c>
      <c r="H13" s="17" t="s">
        <v>179</v>
      </c>
    </row>
    <row r="14" spans="6:8" ht="12.75">
      <c r="F14" s="19" t="s">
        <v>43</v>
      </c>
      <c r="H14" s="18" t="s">
        <v>178</v>
      </c>
    </row>
    <row r="15" spans="6:8" ht="12.75">
      <c r="F15" s="19" t="s">
        <v>44</v>
      </c>
      <c r="H15" s="18" t="s">
        <v>47</v>
      </c>
    </row>
    <row r="16" spans="6:8" ht="12.75">
      <c r="F16" s="19" t="s">
        <v>45</v>
      </c>
      <c r="H16" s="18" t="s">
        <v>48</v>
      </c>
    </row>
    <row r="17" spans="4:8" ht="12.75">
      <c r="D17" s="19" t="s">
        <v>101</v>
      </c>
      <c r="E17" s="18"/>
      <c r="F17" s="17" t="s">
        <v>198</v>
      </c>
      <c r="H17" s="128" t="s">
        <v>120</v>
      </c>
    </row>
    <row r="18" spans="6:8" ht="13.5">
      <c r="F18" s="20" t="s">
        <v>11</v>
      </c>
      <c r="H18" s="21" t="s">
        <v>11</v>
      </c>
    </row>
    <row r="19" ht="12" customHeight="1">
      <c r="F19" s="19"/>
    </row>
    <row r="20" spans="1:8" ht="13.5">
      <c r="A20" s="22" t="s">
        <v>30</v>
      </c>
      <c r="F20" s="23"/>
      <c r="H20" s="24"/>
    </row>
    <row r="21" spans="2:8" ht="12.75">
      <c r="B21" s="4" t="s">
        <v>6</v>
      </c>
      <c r="D21" s="101" t="s">
        <v>63</v>
      </c>
      <c r="F21" s="23">
        <v>8644547</v>
      </c>
      <c r="G21" s="24"/>
      <c r="H21" s="23">
        <v>746548</v>
      </c>
    </row>
    <row r="22" spans="4:8" ht="12.75">
      <c r="D22" s="18"/>
      <c r="F22" s="23"/>
      <c r="G22" s="24"/>
      <c r="H22" s="23"/>
    </row>
    <row r="23" spans="6:8" ht="12" customHeight="1">
      <c r="F23" s="23"/>
      <c r="G23" s="24"/>
      <c r="H23" s="23"/>
    </row>
    <row r="24" spans="1:8" ht="13.5">
      <c r="A24" s="22" t="s">
        <v>20</v>
      </c>
      <c r="F24" s="26"/>
      <c r="G24" s="24"/>
      <c r="H24" s="26"/>
    </row>
    <row r="25" spans="2:8" ht="12.75">
      <c r="B25" s="4" t="s">
        <v>1</v>
      </c>
      <c r="F25" s="27">
        <v>3830288</v>
      </c>
      <c r="G25" s="24"/>
      <c r="H25" s="27">
        <v>4374270</v>
      </c>
    </row>
    <row r="26" spans="2:8" ht="12.75">
      <c r="B26" s="4" t="s">
        <v>16</v>
      </c>
      <c r="F26" s="27">
        <v>5009784</v>
      </c>
      <c r="G26" s="24"/>
      <c r="H26" s="27">
        <v>5804238</v>
      </c>
    </row>
    <row r="27" spans="2:8" ht="12.75">
      <c r="B27" s="4" t="s">
        <v>34</v>
      </c>
      <c r="D27" s="18"/>
      <c r="F27" s="113">
        <v>2326685</v>
      </c>
      <c r="G27" s="24"/>
      <c r="H27" s="113">
        <v>10331452</v>
      </c>
    </row>
    <row r="28" spans="2:8" ht="12.75">
      <c r="B28" s="4" t="s">
        <v>0</v>
      </c>
      <c r="D28" s="18" t="s">
        <v>184</v>
      </c>
      <c r="F28" s="27">
        <v>9574803</v>
      </c>
      <c r="G28" s="24"/>
      <c r="H28" s="27">
        <v>10438499</v>
      </c>
    </row>
    <row r="29" spans="2:8" ht="12.75">
      <c r="B29" s="4" t="s">
        <v>17</v>
      </c>
      <c r="D29" s="18" t="s">
        <v>184</v>
      </c>
      <c r="F29" s="27">
        <v>2864822</v>
      </c>
      <c r="G29" s="24"/>
      <c r="H29" s="27">
        <v>1661958</v>
      </c>
    </row>
    <row r="30" spans="6:8" ht="12" customHeight="1">
      <c r="F30" s="27"/>
      <c r="G30" s="24"/>
      <c r="H30" s="27"/>
    </row>
    <row r="31" spans="6:8" ht="12.75">
      <c r="F31" s="28">
        <f>SUM(F25:F30)</f>
        <v>23606382</v>
      </c>
      <c r="G31" s="24"/>
      <c r="H31" s="28">
        <f>SUM(H25:H30)</f>
        <v>32610417</v>
      </c>
    </row>
    <row r="32" spans="1:8" ht="13.5">
      <c r="A32" s="22" t="s">
        <v>21</v>
      </c>
      <c r="F32" s="26"/>
      <c r="G32" s="24"/>
      <c r="H32" s="26"/>
    </row>
    <row r="33" spans="2:8" ht="12.75">
      <c r="B33" s="4" t="s">
        <v>19</v>
      </c>
      <c r="F33" s="27">
        <v>3758253</v>
      </c>
      <c r="G33" s="24"/>
      <c r="H33" s="27">
        <v>4311369</v>
      </c>
    </row>
    <row r="34" spans="2:8" ht="12.75">
      <c r="B34" s="4" t="s">
        <v>12</v>
      </c>
      <c r="F34" s="27">
        <v>1143356</v>
      </c>
      <c r="G34" s="24"/>
      <c r="H34" s="27">
        <v>1817623</v>
      </c>
    </row>
    <row r="35" spans="2:8" ht="12.75">
      <c r="B35" s="4" t="s">
        <v>28</v>
      </c>
      <c r="F35" s="113">
        <v>-344133</v>
      </c>
      <c r="G35" s="24"/>
      <c r="H35" s="27">
        <v>109809</v>
      </c>
    </row>
    <row r="36" spans="6:8" ht="12" customHeight="1">
      <c r="F36" s="29"/>
      <c r="G36" s="24"/>
      <c r="H36" s="29"/>
    </row>
    <row r="37" spans="6:8" ht="12.75">
      <c r="F37" s="29">
        <f>SUM(F33:F36)</f>
        <v>4557476</v>
      </c>
      <c r="G37" s="24"/>
      <c r="H37" s="29">
        <f>SUM(H33:H36)</f>
        <v>6238801</v>
      </c>
    </row>
    <row r="38" spans="6:8" ht="12" customHeight="1">
      <c r="F38" s="23"/>
      <c r="G38" s="24"/>
      <c r="H38" s="23"/>
    </row>
    <row r="39" spans="1:8" ht="13.5">
      <c r="A39" s="22" t="s">
        <v>22</v>
      </c>
      <c r="F39" s="23">
        <f>F31-F37</f>
        <v>19048906</v>
      </c>
      <c r="G39" s="24"/>
      <c r="H39" s="23">
        <f>H31-H37</f>
        <v>26371616</v>
      </c>
    </row>
    <row r="40" spans="6:8" ht="12" customHeight="1">
      <c r="F40" s="23"/>
      <c r="G40" s="24"/>
      <c r="H40" s="23"/>
    </row>
    <row r="41" spans="6:8" ht="13.5" thickBot="1">
      <c r="F41" s="30">
        <f>F21+F39+F22</f>
        <v>27693453</v>
      </c>
      <c r="G41" s="24"/>
      <c r="H41" s="30">
        <f>H21+H39+H22</f>
        <v>27118164</v>
      </c>
    </row>
    <row r="42" spans="6:8" ht="12" customHeight="1">
      <c r="F42" s="23"/>
      <c r="G42" s="24"/>
      <c r="H42" s="23"/>
    </row>
    <row r="43" spans="1:8" ht="13.5">
      <c r="A43" s="1" t="s">
        <v>164</v>
      </c>
      <c r="B43" s="2"/>
      <c r="F43" s="23"/>
      <c r="G43" s="24"/>
      <c r="H43" s="23"/>
    </row>
    <row r="44" spans="1:8" ht="12" customHeight="1">
      <c r="A44" s="1"/>
      <c r="B44" s="2"/>
      <c r="F44" s="23"/>
      <c r="G44" s="24"/>
      <c r="H44" s="23"/>
    </row>
    <row r="45" spans="1:8" ht="12.75">
      <c r="A45" s="2"/>
      <c r="B45" s="114" t="s">
        <v>15</v>
      </c>
      <c r="F45" s="115">
        <v>16300000</v>
      </c>
      <c r="G45" s="24"/>
      <c r="H45" s="115">
        <v>16300000</v>
      </c>
    </row>
    <row r="46" spans="1:8" ht="12.75">
      <c r="A46" s="2"/>
      <c r="B46" s="3" t="s">
        <v>126</v>
      </c>
      <c r="F46" s="115">
        <v>4663468</v>
      </c>
      <c r="G46" s="24"/>
      <c r="H46" s="115">
        <v>4674569</v>
      </c>
    </row>
    <row r="47" spans="1:8" ht="12.75">
      <c r="A47" s="2"/>
      <c r="B47" s="3" t="s">
        <v>23</v>
      </c>
      <c r="F47" s="23">
        <f>+Equity!G22</f>
        <v>1532504</v>
      </c>
      <c r="G47" s="24"/>
      <c r="H47" s="23">
        <v>1022312</v>
      </c>
    </row>
    <row r="48" spans="1:8" ht="12.75">
      <c r="A48" s="2"/>
      <c r="B48" s="3" t="s">
        <v>112</v>
      </c>
      <c r="F48" s="76">
        <v>5032206</v>
      </c>
      <c r="G48" s="24"/>
      <c r="H48" s="76">
        <v>5032206</v>
      </c>
    </row>
    <row r="49" spans="1:8" ht="12.75">
      <c r="A49" s="2"/>
      <c r="B49" s="3" t="s">
        <v>118</v>
      </c>
      <c r="F49" s="93">
        <f>SUM(F45:F48)</f>
        <v>27528178</v>
      </c>
      <c r="G49" s="24"/>
      <c r="H49" s="93">
        <f>SUM(H45:H48)</f>
        <v>27029087</v>
      </c>
    </row>
    <row r="50" spans="1:8" ht="12.75">
      <c r="A50" s="2"/>
      <c r="B50" s="3"/>
      <c r="F50" s="23"/>
      <c r="G50" s="24"/>
      <c r="H50" s="23"/>
    </row>
    <row r="51" spans="1:8" ht="12.75">
      <c r="A51" s="2"/>
      <c r="B51" s="3" t="s">
        <v>13</v>
      </c>
      <c r="D51" s="18" t="s">
        <v>83</v>
      </c>
      <c r="F51" s="23">
        <v>165275</v>
      </c>
      <c r="G51" s="24"/>
      <c r="H51" s="23">
        <v>89077</v>
      </c>
    </row>
    <row r="52" spans="6:8" ht="12" customHeight="1">
      <c r="F52" s="23"/>
      <c r="G52" s="24"/>
      <c r="H52" s="23"/>
    </row>
    <row r="53" spans="6:8" ht="13.5" thickBot="1">
      <c r="F53" s="30">
        <f>SUM(F49:F52)</f>
        <v>27693453</v>
      </c>
      <c r="G53" s="24"/>
      <c r="H53" s="30">
        <f>SUM(H49:H52)</f>
        <v>27118164</v>
      </c>
    </row>
    <row r="54" spans="6:8" s="140" customFormat="1" ht="12" customHeight="1">
      <c r="F54" s="141">
        <f>+F41-F53</f>
        <v>0</v>
      </c>
      <c r="H54" s="141">
        <f>+H41-H53</f>
        <v>0</v>
      </c>
    </row>
    <row r="55" spans="1:8" ht="13.5" thickBot="1">
      <c r="A55" s="36" t="s">
        <v>124</v>
      </c>
      <c r="B55" s="36"/>
      <c r="C55" s="36"/>
      <c r="D55" s="36"/>
      <c r="E55" s="36"/>
      <c r="F55" s="116">
        <f>(F21+F22+F31-F37-F51)/(F45*10)</f>
        <v>0.16888452760736197</v>
      </c>
      <c r="H55" s="116">
        <f>(H21+H22+H31-H37-H51)/(H45*10)</f>
        <v>0.16582261963190184</v>
      </c>
    </row>
    <row r="56" spans="1:8" ht="12.75">
      <c r="A56" s="36"/>
      <c r="B56" s="36"/>
      <c r="C56" s="36"/>
      <c r="F56" s="97"/>
      <c r="H56" s="44"/>
    </row>
    <row r="57" spans="1:12" ht="12.75">
      <c r="A57" s="5"/>
      <c r="F57" s="98"/>
      <c r="G57" s="43"/>
      <c r="H57" s="24"/>
      <c r="I57" s="24"/>
      <c r="J57" s="23"/>
      <c r="K57" s="43"/>
      <c r="L57" s="24"/>
    </row>
    <row r="58" spans="1:12" ht="12.75">
      <c r="A58" s="91"/>
      <c r="B58" s="91"/>
      <c r="C58" s="91"/>
      <c r="D58" s="91"/>
      <c r="E58" s="91"/>
      <c r="F58" s="91"/>
      <c r="G58" s="91"/>
      <c r="H58" s="91"/>
      <c r="I58" s="117"/>
      <c r="J58" s="117"/>
      <c r="K58" s="117"/>
      <c r="L58" s="117"/>
    </row>
    <row r="59" spans="1:12" ht="12.75" customHeight="1">
      <c r="A59" s="237" t="s">
        <v>135</v>
      </c>
      <c r="B59" s="238"/>
      <c r="C59" s="238"/>
      <c r="D59" s="238"/>
      <c r="E59" s="238"/>
      <c r="F59" s="238"/>
      <c r="G59" s="238"/>
      <c r="H59" s="238"/>
      <c r="I59" s="117"/>
      <c r="J59" s="117"/>
      <c r="K59" s="117"/>
      <c r="L59" s="117"/>
    </row>
    <row r="60" spans="1:8" ht="12.75">
      <c r="A60" s="238"/>
      <c r="B60" s="238"/>
      <c r="C60" s="238"/>
      <c r="D60" s="238"/>
      <c r="E60" s="238"/>
      <c r="F60" s="238"/>
      <c r="G60" s="238"/>
      <c r="H60" s="238"/>
    </row>
    <row r="61" spans="6:8" ht="12.75">
      <c r="F61" s="43"/>
      <c r="H61" s="44"/>
    </row>
    <row r="62" spans="1:12" ht="12.75">
      <c r="A62" s="247" t="s">
        <v>111</v>
      </c>
      <c r="B62" s="247"/>
      <c r="C62" s="247"/>
      <c r="D62" s="247"/>
      <c r="E62" s="247"/>
      <c r="F62" s="247"/>
      <c r="G62" s="247"/>
      <c r="H62" s="247"/>
      <c r="I62" s="247"/>
      <c r="J62" s="247"/>
      <c r="K62" s="247"/>
      <c r="L62" s="247"/>
    </row>
    <row r="63" ht="12.75">
      <c r="F63" s="23"/>
    </row>
  </sheetData>
  <mergeCells count="4">
    <mergeCell ref="A8:H8"/>
    <mergeCell ref="A9:H9"/>
    <mergeCell ref="A62:L62"/>
    <mergeCell ref="A59:H60"/>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60"/>
  <sheetViews>
    <sheetView showGridLines="0" workbookViewId="0" topLeftCell="A1">
      <selection activeCell="A1" sqref="A1"/>
    </sheetView>
  </sheetViews>
  <sheetFormatPr defaultColWidth="9.140625" defaultRowHeight="12.75"/>
  <cols>
    <col min="1" max="1" width="11.28125" style="4" customWidth="1"/>
    <col min="2" max="2" width="15.00390625" style="4" customWidth="1"/>
    <col min="3" max="3" width="10.57421875" style="4" customWidth="1"/>
    <col min="4" max="4" width="2.00390625" style="4" customWidth="1"/>
    <col min="5" max="5" width="10.57421875" style="4" customWidth="1"/>
    <col min="6" max="6" width="3.140625" style="4" customWidth="1"/>
    <col min="7" max="7" width="10.57421875" style="4" customWidth="1"/>
    <col min="8" max="8" width="2.8515625" style="4" customWidth="1"/>
    <col min="9" max="9" width="10.57421875" style="4" customWidth="1"/>
    <col min="10" max="10" width="3.28125" style="4" customWidth="1"/>
    <col min="11" max="11" width="11.7109375" style="4" customWidth="1"/>
    <col min="12" max="12" width="2.140625" style="4" customWidth="1"/>
    <col min="13" max="16384" width="9.140625" style="4" customWidth="1"/>
  </cols>
  <sheetData>
    <row r="1" ht="12.75">
      <c r="A1" s="4" t="str">
        <f>CCF!A1</f>
        <v>Company No. : 647125-P</v>
      </c>
    </row>
    <row r="3" ht="12.75">
      <c r="A3" s="6" t="str">
        <f>CCF!A3</f>
        <v>MMS Ventures Berhad</v>
      </c>
    </row>
    <row r="4" spans="1:12" ht="12.75">
      <c r="A4" s="7" t="str">
        <f>CCF!A4</f>
        <v>(Incorporated in Malaysia)</v>
      </c>
      <c r="B4" s="8"/>
      <c r="C4" s="8"/>
      <c r="D4" s="8"/>
      <c r="E4" s="8"/>
      <c r="F4" s="8"/>
      <c r="G4" s="8"/>
      <c r="H4" s="8"/>
      <c r="I4" s="8"/>
      <c r="J4" s="8"/>
      <c r="K4" s="8"/>
      <c r="L4" s="8"/>
    </row>
    <row r="7" spans="1:12" ht="12.75">
      <c r="A7" s="10"/>
      <c r="B7" s="11"/>
      <c r="C7" s="11"/>
      <c r="D7" s="11"/>
      <c r="E7" s="11"/>
      <c r="F7" s="11"/>
      <c r="G7" s="11"/>
      <c r="H7" s="11"/>
      <c r="I7" s="11"/>
      <c r="J7" s="11"/>
      <c r="K7" s="11"/>
      <c r="L7" s="13"/>
    </row>
    <row r="8" spans="1:12" ht="12.75">
      <c r="A8" s="248" t="s">
        <v>115</v>
      </c>
      <c r="B8" s="249"/>
      <c r="C8" s="249"/>
      <c r="D8" s="249"/>
      <c r="E8" s="249"/>
      <c r="F8" s="249"/>
      <c r="G8" s="249"/>
      <c r="H8" s="249"/>
      <c r="I8" s="249"/>
      <c r="J8" s="249"/>
      <c r="K8" s="249"/>
      <c r="L8" s="250"/>
    </row>
    <row r="9" spans="1:12" ht="12.75">
      <c r="A9" s="251" t="s">
        <v>201</v>
      </c>
      <c r="B9" s="249"/>
      <c r="C9" s="249"/>
      <c r="D9" s="249"/>
      <c r="E9" s="249"/>
      <c r="F9" s="249"/>
      <c r="G9" s="249"/>
      <c r="H9" s="249"/>
      <c r="I9" s="249"/>
      <c r="J9" s="249"/>
      <c r="K9" s="249"/>
      <c r="L9" s="250"/>
    </row>
    <row r="10" spans="1:12" ht="12.75">
      <c r="A10" s="236" t="str">
        <f>CCF!A10</f>
        <v>(The  figures  have  not  been  audited)</v>
      </c>
      <c r="B10" s="253"/>
      <c r="C10" s="253"/>
      <c r="D10" s="253"/>
      <c r="E10" s="253"/>
      <c r="F10" s="253"/>
      <c r="G10" s="253"/>
      <c r="H10" s="253"/>
      <c r="I10" s="253"/>
      <c r="J10" s="253"/>
      <c r="K10" s="253"/>
      <c r="L10" s="254"/>
    </row>
    <row r="11" spans="1:12" ht="12.75">
      <c r="A11" s="15"/>
      <c r="B11" s="8"/>
      <c r="C11" s="8"/>
      <c r="D11" s="8"/>
      <c r="E11" s="8"/>
      <c r="F11" s="8"/>
      <c r="G11" s="8"/>
      <c r="H11" s="8"/>
      <c r="I11" s="8"/>
      <c r="J11" s="8"/>
      <c r="K11" s="8"/>
      <c r="L11" s="16"/>
    </row>
    <row r="12" ht="12.75">
      <c r="A12" s="19"/>
    </row>
    <row r="13" ht="12.75">
      <c r="E13" s="36"/>
    </row>
    <row r="14" spans="3:11" ht="12.75">
      <c r="C14" s="82" t="s">
        <v>38</v>
      </c>
      <c r="D14" s="82"/>
      <c r="E14" s="105" t="s">
        <v>128</v>
      </c>
      <c r="F14" s="82"/>
      <c r="G14" s="82" t="s">
        <v>40</v>
      </c>
      <c r="H14" s="83"/>
      <c r="I14" s="82" t="s">
        <v>116</v>
      </c>
      <c r="J14" s="83"/>
      <c r="K14" s="82" t="s">
        <v>42</v>
      </c>
    </row>
    <row r="15" spans="3:11" ht="12.75">
      <c r="C15" s="82" t="s">
        <v>39</v>
      </c>
      <c r="D15" s="82"/>
      <c r="E15" s="105" t="s">
        <v>129</v>
      </c>
      <c r="F15" s="82"/>
      <c r="G15" s="82" t="s">
        <v>41</v>
      </c>
      <c r="H15" s="83"/>
      <c r="I15" s="82" t="s">
        <v>117</v>
      </c>
      <c r="J15" s="83"/>
      <c r="K15" s="105"/>
    </row>
    <row r="16" spans="3:11" ht="13.5">
      <c r="C16" s="84" t="s">
        <v>11</v>
      </c>
      <c r="D16" s="84"/>
      <c r="E16" s="106" t="s">
        <v>11</v>
      </c>
      <c r="F16" s="84"/>
      <c r="G16" s="84" t="s">
        <v>11</v>
      </c>
      <c r="H16" s="83"/>
      <c r="I16" s="84" t="s">
        <v>11</v>
      </c>
      <c r="J16" s="83"/>
      <c r="K16" s="106" t="s">
        <v>11</v>
      </c>
    </row>
    <row r="17" spans="3:11" ht="12.75">
      <c r="C17" s="107"/>
      <c r="D17" s="83"/>
      <c r="E17" s="107"/>
      <c r="F17" s="83"/>
      <c r="G17" s="83"/>
      <c r="H17" s="83"/>
      <c r="I17" s="83"/>
      <c r="J17" s="83"/>
      <c r="K17" s="107"/>
    </row>
    <row r="18" spans="1:11" ht="12.75">
      <c r="A18" s="24" t="s">
        <v>176</v>
      </c>
      <c r="B18" s="24"/>
      <c r="C18" s="95">
        <v>16300000</v>
      </c>
      <c r="D18" s="85"/>
      <c r="E18" s="95">
        <v>4674569</v>
      </c>
      <c r="F18" s="85"/>
      <c r="G18" s="85">
        <v>1022312</v>
      </c>
      <c r="H18" s="85"/>
      <c r="I18" s="85">
        <v>5032206</v>
      </c>
      <c r="J18" s="85"/>
      <c r="K18" s="95">
        <f>SUM(C18:I18)</f>
        <v>27029087</v>
      </c>
    </row>
    <row r="19" spans="1:11" ht="12.75">
      <c r="A19" s="104" t="s">
        <v>126</v>
      </c>
      <c r="B19" s="24"/>
      <c r="C19" s="95"/>
      <c r="D19" s="85"/>
      <c r="E19" s="95">
        <v>-11101</v>
      </c>
      <c r="F19" s="85"/>
      <c r="G19" s="85"/>
      <c r="H19" s="85"/>
      <c r="I19" s="85"/>
      <c r="J19" s="85"/>
      <c r="K19" s="95">
        <f>SUM(C19:I19)</f>
        <v>-11101</v>
      </c>
    </row>
    <row r="20" spans="1:11" s="37" customFormat="1" ht="12.75">
      <c r="A20" s="79" t="s">
        <v>191</v>
      </c>
      <c r="B20" s="79"/>
      <c r="C20" s="86"/>
      <c r="D20" s="86"/>
      <c r="E20" s="86"/>
      <c r="F20" s="86"/>
      <c r="G20" s="86">
        <f>+CIS!J35</f>
        <v>510192</v>
      </c>
      <c r="H20" s="86"/>
      <c r="I20" s="86"/>
      <c r="J20" s="86"/>
      <c r="K20" s="95">
        <f>SUM(C20:I20)</f>
        <v>510192</v>
      </c>
    </row>
    <row r="21" spans="1:11" ht="12.75">
      <c r="A21" s="24"/>
      <c r="B21" s="24"/>
      <c r="C21" s="95"/>
      <c r="D21" s="85"/>
      <c r="E21" s="95"/>
      <c r="F21" s="85"/>
      <c r="G21" s="85"/>
      <c r="H21" s="85"/>
      <c r="I21" s="85"/>
      <c r="J21" s="85"/>
      <c r="K21" s="95"/>
    </row>
    <row r="22" spans="1:11" ht="13.5" thickBot="1">
      <c r="A22" s="24" t="s">
        <v>227</v>
      </c>
      <c r="B22" s="24"/>
      <c r="C22" s="118">
        <f>SUM(C18:C21)</f>
        <v>16300000</v>
      </c>
      <c r="D22" s="85"/>
      <c r="E22" s="118">
        <f>SUM(E18:E21)</f>
        <v>4663468</v>
      </c>
      <c r="F22" s="85"/>
      <c r="G22" s="87">
        <f>SUM(G18:G21)</f>
        <v>1532504</v>
      </c>
      <c r="H22" s="85"/>
      <c r="I22" s="87">
        <f>SUM(I18:I21)</f>
        <v>5032206</v>
      </c>
      <c r="J22" s="85"/>
      <c r="K22" s="118">
        <f>SUM(K18:K21)</f>
        <v>27528178</v>
      </c>
    </row>
    <row r="23" spans="1:11" ht="12.75">
      <c r="A23" s="24"/>
      <c r="B23" s="24"/>
      <c r="C23" s="24"/>
      <c r="D23" s="24"/>
      <c r="E23" s="24"/>
      <c r="F23" s="24"/>
      <c r="G23" s="24"/>
      <c r="H23" s="24"/>
      <c r="I23" s="24"/>
      <c r="J23" s="24"/>
      <c r="K23" s="140"/>
    </row>
    <row r="24" spans="1:11" ht="12.75">
      <c r="A24" s="24"/>
      <c r="B24" s="24"/>
      <c r="C24" s="24"/>
      <c r="D24" s="24"/>
      <c r="E24" s="24"/>
      <c r="F24" s="24"/>
      <c r="G24" s="24"/>
      <c r="H24" s="24"/>
      <c r="I24" s="24"/>
      <c r="J24" s="24"/>
      <c r="K24" s="24"/>
    </row>
    <row r="25" spans="1:12" ht="24.75" customHeight="1">
      <c r="A25" s="240" t="s">
        <v>136</v>
      </c>
      <c r="B25" s="235"/>
      <c r="C25" s="235"/>
      <c r="D25" s="235"/>
      <c r="E25" s="235"/>
      <c r="F25" s="235"/>
      <c r="G25" s="235"/>
      <c r="H25" s="235"/>
      <c r="I25" s="235"/>
      <c r="J25" s="235"/>
      <c r="K25" s="235"/>
      <c r="L25" s="235"/>
    </row>
    <row r="26" spans="1:11" ht="12.75">
      <c r="A26" s="239"/>
      <c r="B26" s="239"/>
      <c r="C26" s="239"/>
      <c r="D26" s="239"/>
      <c r="E26" s="239"/>
      <c r="F26" s="239"/>
      <c r="G26" s="239"/>
      <c r="H26" s="239"/>
      <c r="I26" s="239"/>
      <c r="J26" s="239"/>
      <c r="K26" s="239"/>
    </row>
    <row r="27" spans="1:11" ht="12.75">
      <c r="A27" s="239"/>
      <c r="B27" s="239"/>
      <c r="C27" s="239"/>
      <c r="D27" s="239"/>
      <c r="E27" s="239"/>
      <c r="F27" s="239"/>
      <c r="G27" s="239"/>
      <c r="H27" s="239"/>
      <c r="I27" s="239"/>
      <c r="J27" s="239"/>
      <c r="K27" s="239"/>
    </row>
    <row r="53" ht="12.75"/>
    <row r="54" ht="12.75"/>
    <row r="55" ht="12.75"/>
    <row r="56" ht="12.75"/>
    <row r="57" ht="12.75"/>
    <row r="58" spans="1:15" ht="12.75">
      <c r="A58" s="247" t="s">
        <v>111</v>
      </c>
      <c r="B58" s="247"/>
      <c r="C58" s="247"/>
      <c r="D58" s="247"/>
      <c r="E58" s="247"/>
      <c r="F58" s="247"/>
      <c r="G58" s="247"/>
      <c r="H58" s="247"/>
      <c r="I58" s="247"/>
      <c r="J58" s="247"/>
      <c r="K58" s="247"/>
      <c r="L58" s="247"/>
      <c r="M58" s="247"/>
      <c r="N58" s="247"/>
      <c r="O58" s="247"/>
    </row>
    <row r="59" spans="1:15" ht="12.75">
      <c r="A59" s="247"/>
      <c r="B59" s="247"/>
      <c r="C59" s="247"/>
      <c r="D59" s="247"/>
      <c r="E59" s="247"/>
      <c r="F59" s="247"/>
      <c r="G59" s="247"/>
      <c r="H59" s="247"/>
      <c r="I59" s="247"/>
      <c r="J59" s="247"/>
      <c r="K59" s="247"/>
      <c r="L59" s="247"/>
      <c r="M59" s="247"/>
      <c r="N59" s="247"/>
      <c r="O59" s="247"/>
    </row>
    <row r="60" spans="1:15" ht="12.75">
      <c r="A60" s="247"/>
      <c r="B60" s="247"/>
      <c r="C60" s="247"/>
      <c r="D60" s="247"/>
      <c r="E60" s="247"/>
      <c r="F60" s="247"/>
      <c r="G60" s="247"/>
      <c r="H60" s="247"/>
      <c r="I60" s="247"/>
      <c r="J60" s="247"/>
      <c r="K60" s="247"/>
      <c r="L60" s="247"/>
      <c r="M60" s="247"/>
      <c r="N60" s="247"/>
      <c r="O60" s="247"/>
    </row>
  </sheetData>
  <mergeCells count="6">
    <mergeCell ref="A8:L8"/>
    <mergeCell ref="A9:L9"/>
    <mergeCell ref="A10:L10"/>
    <mergeCell ref="A58:O60"/>
    <mergeCell ref="A26:K27"/>
    <mergeCell ref="A25:L25"/>
  </mergeCells>
  <printOptions/>
  <pageMargins left="0.5" right="0.5" top="0.25" bottom="0.75"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4"/>
  <sheetViews>
    <sheetView showGridLines="0" workbookViewId="0" topLeftCell="A1">
      <selection activeCell="A1" sqref="A1"/>
    </sheetView>
  </sheetViews>
  <sheetFormatPr defaultColWidth="9.140625" defaultRowHeight="12.75"/>
  <cols>
    <col min="1" max="1" width="5.7109375" style="36" customWidth="1"/>
    <col min="2" max="2" width="36.140625" style="36" customWidth="1"/>
    <col min="3" max="3" width="10.00390625" style="36" customWidth="1"/>
    <col min="4" max="4" width="11.7109375" style="36" customWidth="1"/>
    <col min="5" max="5" width="7.57421875" style="36" customWidth="1"/>
    <col min="6" max="6" width="2.7109375" style="36" customWidth="1"/>
    <col min="7" max="7" width="15.140625" style="4" customWidth="1"/>
    <col min="8" max="16384" width="9.140625" style="36" customWidth="1"/>
  </cols>
  <sheetData>
    <row r="1" ht="12.75">
      <c r="A1" s="36" t="str">
        <f>CBS!A1</f>
        <v>Company No. : 647125-P</v>
      </c>
    </row>
    <row r="3" ht="12.75">
      <c r="A3" s="212" t="str">
        <f>CBS!A3</f>
        <v>MMS Ventures Berhad</v>
      </c>
    </row>
    <row r="4" spans="1:7" ht="12.75">
      <c r="A4" s="213" t="str">
        <f>CBS!A4</f>
        <v>(Incorporated in Malaysia)</v>
      </c>
      <c r="B4" s="65"/>
      <c r="C4" s="65"/>
      <c r="D4" s="65"/>
      <c r="E4" s="65"/>
      <c r="F4" s="65"/>
      <c r="G4" s="8"/>
    </row>
    <row r="5" spans="1:7" ht="12.75">
      <c r="A5" s="214"/>
      <c r="B5" s="37"/>
      <c r="C5" s="37"/>
      <c r="D5" s="37"/>
      <c r="E5" s="37"/>
      <c r="F5" s="37"/>
      <c r="G5" s="33"/>
    </row>
    <row r="6" spans="1:7" ht="12.75">
      <c r="A6" s="214"/>
      <c r="B6" s="37"/>
      <c r="C6" s="37"/>
      <c r="D6" s="37"/>
      <c r="E6" s="37"/>
      <c r="F6" s="37"/>
      <c r="G6" s="33"/>
    </row>
    <row r="7" spans="1:7" ht="12" customHeight="1">
      <c r="A7" s="215"/>
      <c r="B7" s="66"/>
      <c r="C7" s="66"/>
      <c r="D7" s="66"/>
      <c r="E7" s="66"/>
      <c r="F7" s="66"/>
      <c r="G7" s="13"/>
    </row>
    <row r="8" spans="1:7" ht="12.75">
      <c r="A8" s="241" t="s">
        <v>32</v>
      </c>
      <c r="B8" s="284"/>
      <c r="C8" s="284"/>
      <c r="D8" s="284"/>
      <c r="E8" s="284"/>
      <c r="F8" s="284"/>
      <c r="G8" s="285"/>
    </row>
    <row r="9" spans="1:7" ht="12.75">
      <c r="A9" s="286" t="s">
        <v>201</v>
      </c>
      <c r="B9" s="284"/>
      <c r="C9" s="284"/>
      <c r="D9" s="284"/>
      <c r="E9" s="284"/>
      <c r="F9" s="284"/>
      <c r="G9" s="285"/>
    </row>
    <row r="10" spans="1:7" ht="12.75">
      <c r="A10" s="287" t="str">
        <f>CBS!A9</f>
        <v>(The  figures  have  not  been  audited)</v>
      </c>
      <c r="B10" s="288"/>
      <c r="C10" s="288"/>
      <c r="D10" s="288"/>
      <c r="E10" s="288"/>
      <c r="F10" s="288"/>
      <c r="G10" s="289"/>
    </row>
    <row r="11" spans="1:7" ht="12" customHeight="1">
      <c r="A11" s="216"/>
      <c r="B11" s="65"/>
      <c r="C11" s="65"/>
      <c r="D11" s="65"/>
      <c r="E11" s="65"/>
      <c r="F11" s="65"/>
      <c r="G11" s="16"/>
    </row>
    <row r="12" ht="12" customHeight="1"/>
    <row r="13" ht="12" customHeight="1"/>
    <row r="14" ht="12.75">
      <c r="G14" s="19" t="s">
        <v>177</v>
      </c>
    </row>
    <row r="15" ht="12.75">
      <c r="G15" s="19" t="s">
        <v>31</v>
      </c>
    </row>
    <row r="16" spans="5:7" ht="12.75">
      <c r="E16" s="40" t="s">
        <v>101</v>
      </c>
      <c r="F16" s="40"/>
      <c r="G16" s="19" t="s">
        <v>198</v>
      </c>
    </row>
    <row r="17" ht="13.5">
      <c r="G17" s="20" t="s">
        <v>11</v>
      </c>
    </row>
    <row r="18" ht="10.5" customHeight="1"/>
    <row r="19" ht="13.5">
      <c r="A19" s="217" t="s">
        <v>33</v>
      </c>
    </row>
    <row r="20" ht="13.5">
      <c r="A20" s="217"/>
    </row>
    <row r="21" spans="2:7" ht="12.75" customHeight="1">
      <c r="B21" s="36" t="s">
        <v>211</v>
      </c>
      <c r="G21" s="218">
        <v>9241761</v>
      </c>
    </row>
    <row r="22" spans="2:7" ht="12.75">
      <c r="B22" s="36" t="s">
        <v>212</v>
      </c>
      <c r="G22" s="219">
        <v>-10431360</v>
      </c>
    </row>
    <row r="23" spans="2:7" ht="12.75">
      <c r="B23" s="220"/>
      <c r="G23" s="221"/>
    </row>
    <row r="24" spans="2:7" ht="12.75">
      <c r="B24" s="222" t="s">
        <v>213</v>
      </c>
      <c r="G24" s="219">
        <f>+G21+G22</f>
        <v>-1189599</v>
      </c>
    </row>
    <row r="25" spans="2:7" ht="12.75">
      <c r="B25" s="222" t="s">
        <v>35</v>
      </c>
      <c r="G25" s="219">
        <v>-443198</v>
      </c>
    </row>
    <row r="26" ht="11.25" customHeight="1">
      <c r="G26" s="221"/>
    </row>
    <row r="27" spans="2:7" ht="12.75">
      <c r="B27" s="223" t="s">
        <v>214</v>
      </c>
      <c r="G27" s="219">
        <f>SUM(G24:G26)</f>
        <v>-1632797</v>
      </c>
    </row>
    <row r="28" spans="2:7" ht="12.75" customHeight="1">
      <c r="B28" s="224"/>
      <c r="G28" s="219"/>
    </row>
    <row r="29" spans="1:7" ht="13.5">
      <c r="A29" s="217" t="s">
        <v>36</v>
      </c>
      <c r="B29" s="224"/>
      <c r="G29" s="219"/>
    </row>
    <row r="30" spans="1:7" ht="13.5">
      <c r="A30" s="217"/>
      <c r="B30" s="224"/>
      <c r="G30" s="219"/>
    </row>
    <row r="31" spans="2:7" ht="12.75">
      <c r="B31" s="222" t="s">
        <v>37</v>
      </c>
      <c r="G31" s="219">
        <v>-7931600</v>
      </c>
    </row>
    <row r="32" spans="2:7" ht="12.75">
      <c r="B32" s="222" t="s">
        <v>215</v>
      </c>
      <c r="G32" s="219">
        <v>246456</v>
      </c>
    </row>
    <row r="33" spans="2:7" ht="12.75">
      <c r="B33" s="222"/>
      <c r="G33" s="221"/>
    </row>
    <row r="34" spans="2:7" ht="12.75">
      <c r="B34" s="223" t="s">
        <v>219</v>
      </c>
      <c r="G34" s="219">
        <f>SUM(G31:G33)</f>
        <v>-7685144</v>
      </c>
    </row>
    <row r="35" spans="2:7" ht="12.75" customHeight="1">
      <c r="B35" s="220"/>
      <c r="G35" s="219"/>
    </row>
    <row r="36" spans="1:7" ht="13.5">
      <c r="A36" s="217" t="s">
        <v>217</v>
      </c>
      <c r="B36" s="220"/>
      <c r="G36" s="219"/>
    </row>
    <row r="37" spans="1:7" ht="13.5">
      <c r="A37" s="217"/>
      <c r="B37" s="220"/>
      <c r="G37" s="219"/>
    </row>
    <row r="38" spans="2:7" ht="12.75">
      <c r="B38" s="222" t="s">
        <v>216</v>
      </c>
      <c r="G38" s="219">
        <v>9657109</v>
      </c>
    </row>
    <row r="39" spans="2:7" ht="12.75">
      <c r="B39" s="222"/>
      <c r="G39" s="221"/>
    </row>
    <row r="40" spans="2:7" ht="12.75">
      <c r="B40" s="224" t="s">
        <v>218</v>
      </c>
      <c r="G40" s="219">
        <f>SUM(G38:G39)</f>
        <v>9657109</v>
      </c>
    </row>
    <row r="41" spans="2:7" ht="12.75">
      <c r="B41" s="224"/>
      <c r="G41" s="219"/>
    </row>
    <row r="42" spans="1:10" ht="13.5">
      <c r="A42" s="225" t="s">
        <v>107</v>
      </c>
      <c r="B42" s="226"/>
      <c r="C42" s="226"/>
      <c r="D42" s="226"/>
      <c r="E42" s="226"/>
      <c r="F42" s="226"/>
      <c r="G42" s="227">
        <f>+G27+G34+G40</f>
        <v>339168</v>
      </c>
      <c r="H42" s="226"/>
      <c r="I42" s="226"/>
      <c r="J42" s="226"/>
    </row>
    <row r="43" spans="1:10" ht="13.5">
      <c r="A43" s="225" t="s">
        <v>192</v>
      </c>
      <c r="B43" s="226"/>
      <c r="C43" s="226"/>
      <c r="D43" s="226"/>
      <c r="E43" s="226"/>
      <c r="F43" s="226"/>
      <c r="G43" s="227">
        <v>12100457</v>
      </c>
      <c r="H43" s="226"/>
      <c r="I43" s="226"/>
      <c r="J43" s="226"/>
    </row>
    <row r="44" spans="1:10" ht="10.5" customHeight="1">
      <c r="A44" s="228"/>
      <c r="B44" s="226"/>
      <c r="C44" s="226"/>
      <c r="D44" s="226"/>
      <c r="E44" s="226"/>
      <c r="F44" s="226"/>
      <c r="G44" s="227"/>
      <c r="H44" s="226"/>
      <c r="I44" s="226"/>
      <c r="J44" s="226"/>
    </row>
    <row r="45" spans="1:10" ht="14.25" thickBot="1">
      <c r="A45" s="225" t="s">
        <v>193</v>
      </c>
      <c r="B45" s="226"/>
      <c r="C45" s="226"/>
      <c r="D45" s="226"/>
      <c r="E45" s="229" t="s">
        <v>184</v>
      </c>
      <c r="F45" s="226"/>
      <c r="G45" s="230">
        <f>SUM(G42:G44)</f>
        <v>12439625</v>
      </c>
      <c r="H45" s="226"/>
      <c r="I45" s="226"/>
      <c r="J45" s="226"/>
    </row>
    <row r="46" ht="12.75">
      <c r="G46" s="140">
        <f>+CBS!F28+CBS!F29-G45</f>
        <v>0</v>
      </c>
    </row>
    <row r="47" ht="12.75">
      <c r="G47" s="140"/>
    </row>
    <row r="48" ht="12.75">
      <c r="G48" s="140"/>
    </row>
    <row r="49" ht="12.75">
      <c r="G49" s="140"/>
    </row>
    <row r="50" spans="1:8" ht="12.75">
      <c r="A50" s="237" t="s">
        <v>125</v>
      </c>
      <c r="B50" s="237"/>
      <c r="C50" s="237"/>
      <c r="D50" s="237"/>
      <c r="E50" s="237"/>
      <c r="F50" s="237"/>
      <c r="G50" s="237"/>
      <c r="H50" s="231"/>
    </row>
    <row r="51" spans="1:8" ht="12.75">
      <c r="A51" s="237"/>
      <c r="B51" s="237"/>
      <c r="C51" s="237"/>
      <c r="D51" s="237"/>
      <c r="E51" s="237"/>
      <c r="F51" s="237"/>
      <c r="G51" s="237"/>
      <c r="H51" s="231"/>
    </row>
    <row r="52" spans="1:12" ht="12.75" customHeight="1">
      <c r="A52" s="247" t="s">
        <v>111</v>
      </c>
      <c r="B52" s="247"/>
      <c r="C52" s="247"/>
      <c r="D52" s="247"/>
      <c r="E52" s="247"/>
      <c r="F52" s="247"/>
      <c r="G52" s="247"/>
      <c r="H52" s="247"/>
      <c r="I52" s="247"/>
      <c r="J52" s="247"/>
      <c r="K52" s="247"/>
      <c r="L52" s="247"/>
    </row>
    <row r="53" spans="1:12" ht="12.75">
      <c r="A53" s="247"/>
      <c r="B53" s="247"/>
      <c r="C53" s="247"/>
      <c r="D53" s="247"/>
      <c r="E53" s="247"/>
      <c r="F53" s="247"/>
      <c r="G53" s="247"/>
      <c r="H53" s="247"/>
      <c r="I53" s="247"/>
      <c r="J53" s="247"/>
      <c r="K53" s="247"/>
      <c r="L53" s="247"/>
    </row>
    <row r="54" spans="1:12" ht="12.75">
      <c r="A54" s="247"/>
      <c r="B54" s="247"/>
      <c r="C54" s="247"/>
      <c r="D54" s="247"/>
      <c r="E54" s="247"/>
      <c r="F54" s="247"/>
      <c r="G54" s="247"/>
      <c r="H54" s="247"/>
      <c r="I54" s="247"/>
      <c r="J54" s="247"/>
      <c r="K54" s="247"/>
      <c r="L54" s="247"/>
    </row>
  </sheetData>
  <mergeCells count="5">
    <mergeCell ref="A8:G8"/>
    <mergeCell ref="A9:G9"/>
    <mergeCell ref="A10:G10"/>
    <mergeCell ref="A52:L54"/>
    <mergeCell ref="A50:G51"/>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511"/>
  <sheetViews>
    <sheetView showGridLines="0" view="pageBreakPreview" zoomScaleSheetLayoutView="100" workbookViewId="0" topLeftCell="A1">
      <selection activeCell="A1" sqref="A1"/>
    </sheetView>
  </sheetViews>
  <sheetFormatPr defaultColWidth="9.140625" defaultRowHeight="12.75"/>
  <cols>
    <col min="1" max="1" width="5.140625" style="36" customWidth="1"/>
    <col min="2" max="2" width="3.421875" style="36" customWidth="1"/>
    <col min="3" max="3" width="9.140625" style="36" customWidth="1"/>
    <col min="4" max="4" width="10.140625" style="36" customWidth="1"/>
    <col min="5" max="5" width="10.57421875" style="36" customWidth="1"/>
    <col min="6" max="6" width="9.421875" style="36" customWidth="1"/>
    <col min="7" max="7" width="9.28125" style="143" customWidth="1"/>
    <col min="8" max="8" width="0.85546875" style="36" customWidth="1"/>
    <col min="9" max="9" width="9.8515625" style="36" customWidth="1"/>
    <col min="10" max="10" width="1.8515625" style="36" customWidth="1"/>
    <col min="11" max="11" width="11.28125" style="36" customWidth="1"/>
    <col min="12" max="12" width="1.57421875" style="36" customWidth="1"/>
    <col min="13" max="13" width="10.8515625" style="36" customWidth="1"/>
    <col min="14" max="17" width="9.140625" style="130" customWidth="1"/>
    <col min="18" max="16384" width="9.140625" style="36" customWidth="1"/>
  </cols>
  <sheetData>
    <row r="1" ht="12.75">
      <c r="A1" s="36" t="str">
        <f>CCF!A1</f>
        <v>Company No. : 647125-P</v>
      </c>
    </row>
    <row r="3" ht="12.75">
      <c r="A3" s="36" t="str">
        <f>CCF!A3</f>
        <v>MMS Ventures Berhad</v>
      </c>
    </row>
    <row r="4" spans="1:13" ht="12.75">
      <c r="A4" s="65" t="str">
        <f>CCF!A4</f>
        <v>(Incorporated in Malaysia)</v>
      </c>
      <c r="B4" s="65"/>
      <c r="C4" s="65"/>
      <c r="D4" s="65"/>
      <c r="E4" s="65"/>
      <c r="F4" s="65"/>
      <c r="G4" s="144"/>
      <c r="H4" s="65"/>
      <c r="I4" s="65"/>
      <c r="J4" s="65"/>
      <c r="K4" s="65"/>
      <c r="L4" s="65"/>
      <c r="M4" s="65"/>
    </row>
    <row r="7" ht="12.75">
      <c r="A7" s="120" t="s">
        <v>160</v>
      </c>
    </row>
    <row r="9" spans="1:2" ht="12.75">
      <c r="A9" s="67" t="s">
        <v>165</v>
      </c>
      <c r="B9" s="67"/>
    </row>
    <row r="11" spans="1:2" ht="12.75">
      <c r="A11" s="67" t="s">
        <v>55</v>
      </c>
      <c r="B11" s="67" t="s">
        <v>209</v>
      </c>
    </row>
    <row r="13" spans="2:13" ht="12.75" customHeight="1">
      <c r="B13" s="310" t="s">
        <v>236</v>
      </c>
      <c r="C13" s="310"/>
      <c r="D13" s="310"/>
      <c r="E13" s="310"/>
      <c r="F13" s="310"/>
      <c r="G13" s="310"/>
      <c r="H13" s="310"/>
      <c r="I13" s="310"/>
      <c r="J13" s="310"/>
      <c r="K13" s="310"/>
      <c r="L13" s="310"/>
      <c r="M13" s="310"/>
    </row>
    <row r="14" spans="2:13" ht="12.75">
      <c r="B14" s="310"/>
      <c r="C14" s="310"/>
      <c r="D14" s="310"/>
      <c r="E14" s="310"/>
      <c r="F14" s="310"/>
      <c r="G14" s="310"/>
      <c r="H14" s="310"/>
      <c r="I14" s="310"/>
      <c r="J14" s="310"/>
      <c r="K14" s="310"/>
      <c r="L14" s="310"/>
      <c r="M14" s="310"/>
    </row>
    <row r="15" spans="2:13" ht="12.75">
      <c r="B15" s="237"/>
      <c r="C15" s="237"/>
      <c r="D15" s="237"/>
      <c r="E15" s="237"/>
      <c r="F15" s="237"/>
      <c r="G15" s="237"/>
      <c r="H15" s="237"/>
      <c r="I15" s="237"/>
      <c r="J15" s="237"/>
      <c r="K15" s="237"/>
      <c r="L15" s="237"/>
      <c r="M15" s="237"/>
    </row>
    <row r="16" spans="2:13" ht="6.75" customHeight="1">
      <c r="B16" s="92"/>
      <c r="C16" s="92"/>
      <c r="D16" s="92"/>
      <c r="E16" s="92"/>
      <c r="F16" s="92"/>
      <c r="G16" s="92"/>
      <c r="H16" s="92"/>
      <c r="I16" s="92"/>
      <c r="J16" s="92"/>
      <c r="K16" s="92"/>
      <c r="L16" s="92"/>
      <c r="M16" s="92"/>
    </row>
    <row r="17" spans="2:19" ht="12.75" customHeight="1">
      <c r="B17" s="309" t="s">
        <v>56</v>
      </c>
      <c r="C17" s="309"/>
      <c r="D17" s="309"/>
      <c r="E17" s="309"/>
      <c r="F17" s="309"/>
      <c r="G17" s="309"/>
      <c r="H17" s="309"/>
      <c r="I17" s="309"/>
      <c r="J17" s="309"/>
      <c r="K17" s="309"/>
      <c r="L17" s="309"/>
      <c r="M17" s="309"/>
      <c r="N17" s="131"/>
      <c r="O17" s="131"/>
      <c r="P17" s="131"/>
      <c r="Q17" s="131"/>
      <c r="R17" s="68"/>
      <c r="S17" s="68"/>
    </row>
    <row r="18" spans="2:19" ht="12.75">
      <c r="B18" s="309"/>
      <c r="C18" s="309"/>
      <c r="D18" s="309"/>
      <c r="E18" s="309"/>
      <c r="F18" s="309"/>
      <c r="G18" s="309"/>
      <c r="H18" s="309"/>
      <c r="I18" s="309"/>
      <c r="J18" s="309"/>
      <c r="K18" s="309"/>
      <c r="L18" s="309"/>
      <c r="M18" s="309"/>
      <c r="N18" s="131"/>
      <c r="O18" s="131"/>
      <c r="P18" s="131"/>
      <c r="Q18" s="131"/>
      <c r="R18" s="68"/>
      <c r="S18" s="68"/>
    </row>
    <row r="19" spans="2:19" ht="12.75">
      <c r="B19" s="309"/>
      <c r="C19" s="309"/>
      <c r="D19" s="309"/>
      <c r="E19" s="309"/>
      <c r="F19" s="309"/>
      <c r="G19" s="309"/>
      <c r="H19" s="309"/>
      <c r="I19" s="309"/>
      <c r="J19" s="309"/>
      <c r="K19" s="309"/>
      <c r="L19" s="309"/>
      <c r="M19" s="309"/>
      <c r="N19" s="131"/>
      <c r="O19" s="131"/>
      <c r="P19" s="131"/>
      <c r="Q19" s="131"/>
      <c r="R19" s="68"/>
      <c r="S19" s="68"/>
    </row>
    <row r="20" ht="10.5" customHeight="1"/>
    <row r="21" spans="2:17" ht="12.75" customHeight="1">
      <c r="B21" s="305" t="s">
        <v>180</v>
      </c>
      <c r="C21" s="305"/>
      <c r="D21" s="305"/>
      <c r="E21" s="305"/>
      <c r="F21" s="305"/>
      <c r="G21" s="305"/>
      <c r="H21" s="305"/>
      <c r="I21" s="305"/>
      <c r="J21" s="305"/>
      <c r="K21" s="305"/>
      <c r="L21" s="305"/>
      <c r="M21" s="305"/>
      <c r="N21" s="36"/>
      <c r="O21" s="36"/>
      <c r="P21" s="36"/>
      <c r="Q21" s="36"/>
    </row>
    <row r="22" spans="2:17" ht="13.5" customHeight="1">
      <c r="B22" s="305"/>
      <c r="C22" s="305"/>
      <c r="D22" s="305"/>
      <c r="E22" s="305"/>
      <c r="F22" s="305"/>
      <c r="G22" s="305"/>
      <c r="H22" s="305"/>
      <c r="I22" s="305"/>
      <c r="J22" s="305"/>
      <c r="K22" s="305"/>
      <c r="L22" s="305"/>
      <c r="M22" s="305"/>
      <c r="N22" s="36"/>
      <c r="O22" s="36"/>
      <c r="P22" s="36"/>
      <c r="Q22" s="36"/>
    </row>
    <row r="23" spans="2:17" ht="13.5" customHeight="1">
      <c r="B23" s="64"/>
      <c r="C23" s="64"/>
      <c r="D23" s="64"/>
      <c r="E23" s="64"/>
      <c r="F23" s="64"/>
      <c r="G23" s="64"/>
      <c r="H23" s="64"/>
      <c r="I23" s="64"/>
      <c r="J23" s="64"/>
      <c r="K23" s="64"/>
      <c r="L23" s="64"/>
      <c r="M23" s="64"/>
      <c r="N23" s="36"/>
      <c r="O23" s="36"/>
      <c r="P23" s="36"/>
      <c r="Q23" s="36"/>
    </row>
    <row r="24" spans="1:2" ht="12.75">
      <c r="A24" s="67" t="s">
        <v>57</v>
      </c>
      <c r="B24" s="38" t="s">
        <v>58</v>
      </c>
    </row>
    <row r="26" spans="2:13" ht="12.75">
      <c r="B26" s="298" t="s">
        <v>181</v>
      </c>
      <c r="C26" s="298"/>
      <c r="D26" s="298"/>
      <c r="E26" s="298"/>
      <c r="F26" s="298"/>
      <c r="G26" s="298"/>
      <c r="H26" s="298"/>
      <c r="I26" s="298"/>
      <c r="J26" s="298"/>
      <c r="K26" s="298"/>
      <c r="L26" s="298"/>
      <c r="M26" s="298"/>
    </row>
    <row r="27" spans="2:13" ht="12.75">
      <c r="B27" s="298"/>
      <c r="C27" s="298"/>
      <c r="D27" s="298"/>
      <c r="E27" s="298"/>
      <c r="F27" s="298"/>
      <c r="G27" s="298"/>
      <c r="H27" s="298"/>
      <c r="I27" s="298"/>
      <c r="J27" s="298"/>
      <c r="K27" s="298"/>
      <c r="L27" s="298"/>
      <c r="M27" s="298"/>
    </row>
    <row r="29" spans="1:2" ht="12.75">
      <c r="A29" s="67" t="s">
        <v>59</v>
      </c>
      <c r="B29" s="38" t="s">
        <v>62</v>
      </c>
    </row>
    <row r="30" spans="1:2" ht="12.75">
      <c r="A30" s="67"/>
      <c r="B30" s="38"/>
    </row>
    <row r="31" spans="2:13" ht="12.75">
      <c r="B31" s="298" t="s">
        <v>202</v>
      </c>
      <c r="C31" s="298"/>
      <c r="D31" s="298"/>
      <c r="E31" s="298"/>
      <c r="F31" s="298"/>
      <c r="G31" s="298"/>
      <c r="H31" s="298"/>
      <c r="I31" s="298"/>
      <c r="J31" s="298"/>
      <c r="K31" s="298"/>
      <c r="L31" s="298"/>
      <c r="M31" s="298"/>
    </row>
    <row r="32" spans="2:13" ht="12.75">
      <c r="B32" s="298"/>
      <c r="C32" s="298"/>
      <c r="D32" s="298"/>
      <c r="E32" s="298"/>
      <c r="F32" s="298"/>
      <c r="G32" s="298"/>
      <c r="H32" s="298"/>
      <c r="I32" s="298"/>
      <c r="J32" s="298"/>
      <c r="K32" s="298"/>
      <c r="L32" s="298"/>
      <c r="M32" s="298"/>
    </row>
    <row r="33" spans="2:13" ht="12" customHeight="1">
      <c r="B33" s="96"/>
      <c r="C33" s="96"/>
      <c r="D33" s="96"/>
      <c r="E33" s="96"/>
      <c r="F33" s="96"/>
      <c r="G33" s="146"/>
      <c r="H33" s="96"/>
      <c r="I33" s="96"/>
      <c r="J33" s="96"/>
      <c r="K33" s="96"/>
      <c r="L33" s="96"/>
      <c r="M33" s="96"/>
    </row>
    <row r="34" spans="1:13" ht="12.75" customHeight="1">
      <c r="A34" s="67" t="s">
        <v>61</v>
      </c>
      <c r="B34" s="312" t="s">
        <v>123</v>
      </c>
      <c r="C34" s="312"/>
      <c r="D34" s="312"/>
      <c r="E34" s="312"/>
      <c r="F34" s="312"/>
      <c r="G34" s="312"/>
      <c r="H34" s="312"/>
      <c r="I34" s="312"/>
      <c r="J34" s="312"/>
      <c r="K34" s="312"/>
      <c r="L34" s="312"/>
      <c r="M34" s="312"/>
    </row>
    <row r="35" spans="1:13" ht="12.75">
      <c r="A35" s="67"/>
      <c r="B35" s="100"/>
      <c r="C35" s="100"/>
      <c r="D35" s="100"/>
      <c r="E35" s="100"/>
      <c r="F35" s="100"/>
      <c r="G35" s="147"/>
      <c r="H35" s="100"/>
      <c r="I35" s="100"/>
      <c r="J35" s="100"/>
      <c r="K35" s="100"/>
      <c r="L35" s="100"/>
      <c r="M35" s="100"/>
    </row>
    <row r="36" spans="2:13" ht="12.75">
      <c r="B36" s="290" t="s">
        <v>127</v>
      </c>
      <c r="C36" s="290"/>
      <c r="D36" s="290"/>
      <c r="E36" s="290"/>
      <c r="F36" s="290"/>
      <c r="G36" s="290"/>
      <c r="H36" s="290"/>
      <c r="I36" s="290"/>
      <c r="J36" s="290"/>
      <c r="K36" s="290"/>
      <c r="L36" s="290"/>
      <c r="M36" s="290"/>
    </row>
    <row r="38" spans="1:2" ht="12.75">
      <c r="A38" s="67" t="s">
        <v>63</v>
      </c>
      <c r="B38" s="38" t="s">
        <v>69</v>
      </c>
    </row>
    <row r="40" spans="2:13" ht="12.75">
      <c r="B40" s="298" t="s">
        <v>203</v>
      </c>
      <c r="C40" s="298"/>
      <c r="D40" s="298"/>
      <c r="E40" s="298"/>
      <c r="F40" s="298"/>
      <c r="G40" s="298"/>
      <c r="H40" s="298"/>
      <c r="I40" s="298"/>
      <c r="J40" s="298"/>
      <c r="K40" s="298"/>
      <c r="L40" s="298"/>
      <c r="M40" s="298"/>
    </row>
    <row r="41" spans="2:13" ht="12.75">
      <c r="B41" s="298"/>
      <c r="C41" s="298"/>
      <c r="D41" s="298"/>
      <c r="E41" s="298"/>
      <c r="F41" s="298"/>
      <c r="G41" s="298"/>
      <c r="H41" s="298"/>
      <c r="I41" s="298"/>
      <c r="J41" s="298"/>
      <c r="K41" s="298"/>
      <c r="L41" s="298"/>
      <c r="M41" s="298"/>
    </row>
    <row r="42" spans="2:13" ht="12.75" hidden="1">
      <c r="B42" s="92"/>
      <c r="C42" s="92"/>
      <c r="D42" s="92"/>
      <c r="E42" s="92"/>
      <c r="F42" s="92"/>
      <c r="G42" s="148"/>
      <c r="H42" s="92"/>
      <c r="I42" s="92"/>
      <c r="J42" s="92"/>
      <c r="K42" s="92"/>
      <c r="L42" s="92"/>
      <c r="M42" s="92"/>
    </row>
    <row r="44" spans="1:2" ht="12.75">
      <c r="A44" s="67" t="s">
        <v>65</v>
      </c>
      <c r="B44" s="39" t="s">
        <v>71</v>
      </c>
    </row>
    <row r="45" spans="1:2" ht="12.75">
      <c r="A45" s="67"/>
      <c r="B45" s="39"/>
    </row>
    <row r="46" spans="2:13" ht="12.75">
      <c r="B46" s="311" t="s">
        <v>121</v>
      </c>
      <c r="C46" s="311"/>
      <c r="D46" s="311"/>
      <c r="E46" s="311"/>
      <c r="F46" s="311"/>
      <c r="G46" s="311"/>
      <c r="H46" s="311"/>
      <c r="I46" s="311"/>
      <c r="J46" s="311"/>
      <c r="K46" s="311"/>
      <c r="L46" s="311"/>
      <c r="M46" s="311"/>
    </row>
    <row r="48" ht="12.75" hidden="1"/>
    <row r="49" ht="12.75" hidden="1"/>
    <row r="50" ht="12.75" hidden="1"/>
    <row r="51" ht="12.75" hidden="1"/>
    <row r="52" ht="12.75" hidden="1"/>
    <row r="53" ht="12.75" hidden="1"/>
    <row r="54" ht="12.75" hidden="1"/>
    <row r="55" ht="12.75" hidden="1"/>
    <row r="56" ht="0.75" customHeight="1"/>
    <row r="57" spans="1:2" ht="12.75">
      <c r="A57" s="67" t="s">
        <v>67</v>
      </c>
      <c r="B57" s="38" t="s">
        <v>60</v>
      </c>
    </row>
    <row r="58" spans="1:2" ht="12.75">
      <c r="A58" s="67"/>
      <c r="B58" s="38"/>
    </row>
    <row r="59" spans="2:13" ht="12.75">
      <c r="B59" s="237" t="s">
        <v>108</v>
      </c>
      <c r="C59" s="237"/>
      <c r="D59" s="237"/>
      <c r="E59" s="237"/>
      <c r="F59" s="237"/>
      <c r="G59" s="237"/>
      <c r="H59" s="237"/>
      <c r="I59" s="237"/>
      <c r="J59" s="237"/>
      <c r="K59" s="237"/>
      <c r="L59" s="237"/>
      <c r="M59" s="237"/>
    </row>
    <row r="60" spans="2:13" ht="12.75">
      <c r="B60" s="237"/>
      <c r="C60" s="237"/>
      <c r="D60" s="237"/>
      <c r="E60" s="237"/>
      <c r="F60" s="237"/>
      <c r="G60" s="237"/>
      <c r="H60" s="237"/>
      <c r="I60" s="237"/>
      <c r="J60" s="237"/>
      <c r="K60" s="237"/>
      <c r="L60" s="237"/>
      <c r="M60" s="237"/>
    </row>
    <row r="61" spans="2:13" ht="12.75">
      <c r="B61" s="92"/>
      <c r="C61" s="92"/>
      <c r="D61" s="92"/>
      <c r="E61" s="92"/>
      <c r="F61" s="92"/>
      <c r="G61" s="148"/>
      <c r="H61" s="92"/>
      <c r="I61" s="92"/>
      <c r="J61" s="92"/>
      <c r="K61" s="92"/>
      <c r="L61" s="92"/>
      <c r="M61" s="92"/>
    </row>
    <row r="62" spans="1:13" ht="12.75">
      <c r="A62" s="67" t="s">
        <v>161</v>
      </c>
      <c r="B62" s="38" t="s">
        <v>66</v>
      </c>
      <c r="C62" s="92"/>
      <c r="D62" s="92"/>
      <c r="E62" s="92"/>
      <c r="F62" s="92"/>
      <c r="G62" s="148"/>
      <c r="H62" s="92"/>
      <c r="I62" s="92"/>
      <c r="J62" s="92"/>
      <c r="K62" s="92"/>
      <c r="L62" s="92"/>
      <c r="M62" s="92"/>
    </row>
    <row r="63" spans="1:13" ht="12.75">
      <c r="A63" s="67"/>
      <c r="B63" s="38"/>
      <c r="C63" s="92"/>
      <c r="D63" s="92"/>
      <c r="E63" s="92"/>
      <c r="F63" s="92"/>
      <c r="G63" s="148"/>
      <c r="H63" s="92"/>
      <c r="I63" s="92"/>
      <c r="J63" s="92"/>
      <c r="K63" s="92"/>
      <c r="L63" s="92"/>
      <c r="M63" s="92"/>
    </row>
    <row r="64" spans="2:13" ht="12.75">
      <c r="B64" s="305" t="s">
        <v>182</v>
      </c>
      <c r="C64" s="305"/>
      <c r="D64" s="305"/>
      <c r="E64" s="305"/>
      <c r="F64" s="305"/>
      <c r="G64" s="305"/>
      <c r="H64" s="305"/>
      <c r="I64" s="305"/>
      <c r="J64" s="305"/>
      <c r="K64" s="305"/>
      <c r="L64" s="305"/>
      <c r="M64" s="305"/>
    </row>
    <row r="65" spans="2:13" ht="12.75">
      <c r="B65" s="305"/>
      <c r="C65" s="305"/>
      <c r="D65" s="305"/>
      <c r="E65" s="305"/>
      <c r="F65" s="305"/>
      <c r="G65" s="305"/>
      <c r="H65" s="305"/>
      <c r="I65" s="305"/>
      <c r="J65" s="305"/>
      <c r="K65" s="305"/>
      <c r="L65" s="305"/>
      <c r="M65" s="305"/>
    </row>
    <row r="66" spans="2:13" ht="14.25" customHeight="1">
      <c r="B66" s="305"/>
      <c r="C66" s="305"/>
      <c r="D66" s="305"/>
      <c r="E66" s="305"/>
      <c r="F66" s="305"/>
      <c r="G66" s="305"/>
      <c r="H66" s="305"/>
      <c r="I66" s="305"/>
      <c r="J66" s="305"/>
      <c r="K66" s="305"/>
      <c r="L66" s="305"/>
      <c r="M66" s="305"/>
    </row>
    <row r="67" spans="2:13" ht="14.25" customHeight="1">
      <c r="B67" s="305"/>
      <c r="C67" s="305"/>
      <c r="D67" s="305"/>
      <c r="E67" s="305"/>
      <c r="F67" s="305"/>
      <c r="G67" s="305"/>
      <c r="H67" s="305"/>
      <c r="I67" s="305"/>
      <c r="J67" s="305"/>
      <c r="K67" s="305"/>
      <c r="L67" s="305"/>
      <c r="M67" s="305"/>
    </row>
    <row r="68" spans="1:13" ht="12" customHeight="1">
      <c r="A68" s="67" t="s">
        <v>162</v>
      </c>
      <c r="B68" s="39" t="s">
        <v>73</v>
      </c>
      <c r="C68" s="69"/>
      <c r="D68" s="69"/>
      <c r="E68" s="69"/>
      <c r="F68" s="69"/>
      <c r="G68" s="149"/>
      <c r="H68" s="69"/>
      <c r="I68" s="69"/>
      <c r="J68" s="69"/>
      <c r="K68" s="69"/>
      <c r="L68" s="69"/>
      <c r="M68" s="69"/>
    </row>
    <row r="69" spans="1:13" ht="12" customHeight="1">
      <c r="A69" s="67"/>
      <c r="B69" s="39"/>
      <c r="C69" s="69"/>
      <c r="D69" s="69"/>
      <c r="E69" s="69"/>
      <c r="F69" s="69"/>
      <c r="G69" s="149"/>
      <c r="H69" s="69"/>
      <c r="I69" s="69"/>
      <c r="J69" s="69"/>
      <c r="K69" s="69"/>
      <c r="L69" s="69"/>
      <c r="M69" s="69"/>
    </row>
    <row r="70" spans="2:13" ht="12" customHeight="1">
      <c r="B70" s="310" t="s">
        <v>204</v>
      </c>
      <c r="C70" s="310"/>
      <c r="D70" s="310"/>
      <c r="E70" s="310"/>
      <c r="F70" s="310"/>
      <c r="G70" s="310"/>
      <c r="H70" s="310"/>
      <c r="I70" s="310"/>
      <c r="J70" s="310"/>
      <c r="K70" s="310"/>
      <c r="L70" s="310"/>
      <c r="M70" s="310"/>
    </row>
    <row r="71" spans="2:14" ht="12" customHeight="1">
      <c r="B71" s="310"/>
      <c r="C71" s="310"/>
      <c r="D71" s="310"/>
      <c r="E71" s="310"/>
      <c r="F71" s="310"/>
      <c r="G71" s="310"/>
      <c r="H71" s="310"/>
      <c r="I71" s="310"/>
      <c r="J71" s="310"/>
      <c r="K71" s="310"/>
      <c r="L71" s="310"/>
      <c r="M71" s="310"/>
      <c r="N71" s="132"/>
    </row>
    <row r="72" spans="2:13" ht="12" customHeight="1">
      <c r="B72" s="237"/>
      <c r="C72" s="237"/>
      <c r="D72" s="237"/>
      <c r="E72" s="237"/>
      <c r="F72" s="237"/>
      <c r="G72" s="237"/>
      <c r="H72" s="237"/>
      <c r="I72" s="237"/>
      <c r="J72" s="237"/>
      <c r="K72" s="237"/>
      <c r="L72" s="237"/>
      <c r="M72" s="237"/>
    </row>
    <row r="73" spans="2:13" ht="15.75" customHeight="1">
      <c r="B73" s="237"/>
      <c r="C73" s="237"/>
      <c r="D73" s="237"/>
      <c r="E73" s="237"/>
      <c r="F73" s="237"/>
      <c r="G73" s="237"/>
      <c r="H73" s="237"/>
      <c r="I73" s="237"/>
      <c r="J73" s="237"/>
      <c r="K73" s="237"/>
      <c r="L73" s="237"/>
      <c r="M73" s="237"/>
    </row>
    <row r="74" spans="2:13" ht="11.25" customHeight="1">
      <c r="B74" s="92"/>
      <c r="C74" s="92"/>
      <c r="D74" s="92"/>
      <c r="E74" s="92"/>
      <c r="F74" s="92"/>
      <c r="G74" s="148"/>
      <c r="H74" s="92"/>
      <c r="I74" s="92"/>
      <c r="J74" s="92"/>
      <c r="K74" s="92"/>
      <c r="L74" s="92"/>
      <c r="M74" s="92"/>
    </row>
    <row r="75" spans="1:13" ht="16.5" customHeight="1">
      <c r="A75" s="67" t="s">
        <v>70</v>
      </c>
      <c r="B75" s="38" t="s">
        <v>68</v>
      </c>
      <c r="C75" s="69"/>
      <c r="D75" s="69"/>
      <c r="E75" s="69"/>
      <c r="F75" s="69"/>
      <c r="G75" s="149"/>
      <c r="H75" s="69"/>
      <c r="I75" s="69"/>
      <c r="J75" s="69"/>
      <c r="K75" s="69"/>
      <c r="L75" s="69"/>
      <c r="M75" s="69"/>
    </row>
    <row r="76" spans="1:13" ht="12.75" customHeight="1">
      <c r="A76" s="67"/>
      <c r="B76" s="38"/>
      <c r="C76" s="69"/>
      <c r="D76" s="69"/>
      <c r="E76" s="69"/>
      <c r="F76" s="69"/>
      <c r="G76" s="149"/>
      <c r="H76" s="69"/>
      <c r="I76" s="69"/>
      <c r="J76" s="69"/>
      <c r="K76" s="69"/>
      <c r="L76" s="69"/>
      <c r="M76" s="69"/>
    </row>
    <row r="77" spans="2:13" ht="12.75" customHeight="1">
      <c r="B77" s="234" t="s">
        <v>131</v>
      </c>
      <c r="C77" s="238"/>
      <c r="D77" s="238"/>
      <c r="E77" s="238"/>
      <c r="F77" s="238"/>
      <c r="G77" s="238"/>
      <c r="H77" s="238"/>
      <c r="I77" s="238"/>
      <c r="J77" s="238"/>
      <c r="K77" s="238"/>
      <c r="L77" s="238"/>
      <c r="M77" s="238"/>
    </row>
    <row r="78" spans="2:13" ht="12.75" customHeight="1">
      <c r="B78" s="111"/>
      <c r="C78" s="108"/>
      <c r="D78" s="108"/>
      <c r="E78" s="108"/>
      <c r="F78" s="108"/>
      <c r="G78" s="150"/>
      <c r="H78" s="108"/>
      <c r="I78" s="108"/>
      <c r="J78" s="108"/>
      <c r="K78" s="108"/>
      <c r="L78" s="108"/>
      <c r="M78" s="108"/>
    </row>
    <row r="79" spans="1:2" ht="12.75">
      <c r="A79" s="67" t="s">
        <v>163</v>
      </c>
      <c r="B79" s="38" t="s">
        <v>64</v>
      </c>
    </row>
    <row r="81" spans="2:13" ht="12.75">
      <c r="B81" s="290" t="s">
        <v>194</v>
      </c>
      <c r="C81" s="290"/>
      <c r="D81" s="290"/>
      <c r="E81" s="290"/>
      <c r="F81" s="290"/>
      <c r="G81" s="290"/>
      <c r="H81" s="290"/>
      <c r="I81" s="290"/>
      <c r="J81" s="290"/>
      <c r="K81" s="290"/>
      <c r="L81" s="290"/>
      <c r="M81" s="290"/>
    </row>
    <row r="82" spans="2:13" ht="12.75">
      <c r="B82" s="290"/>
      <c r="C82" s="290"/>
      <c r="D82" s="290"/>
      <c r="E82" s="290"/>
      <c r="F82" s="290"/>
      <c r="G82" s="290"/>
      <c r="H82" s="290"/>
      <c r="I82" s="290"/>
      <c r="J82" s="290"/>
      <c r="K82" s="290"/>
      <c r="L82" s="290"/>
      <c r="M82" s="290"/>
    </row>
    <row r="83" spans="1:6" ht="12.75">
      <c r="A83" s="67" t="s">
        <v>72</v>
      </c>
      <c r="B83" s="41" t="s">
        <v>183</v>
      </c>
      <c r="C83" s="142"/>
      <c r="D83" s="142"/>
      <c r="E83" s="142"/>
      <c r="F83" s="142"/>
    </row>
    <row r="84" ht="10.5" customHeight="1"/>
    <row r="85" spans="2:13" ht="12.75" customHeight="1">
      <c r="B85" s="305" t="s">
        <v>195</v>
      </c>
      <c r="C85" s="305"/>
      <c r="D85" s="305"/>
      <c r="E85" s="305"/>
      <c r="F85" s="305"/>
      <c r="G85" s="305"/>
      <c r="H85" s="305"/>
      <c r="I85" s="305"/>
      <c r="J85" s="305"/>
      <c r="K85" s="305"/>
      <c r="L85" s="305"/>
      <c r="M85" s="305"/>
    </row>
    <row r="86" spans="2:13" ht="12.75" customHeight="1">
      <c r="B86" s="305"/>
      <c r="C86" s="305"/>
      <c r="D86" s="305"/>
      <c r="E86" s="305"/>
      <c r="F86" s="305"/>
      <c r="G86" s="305"/>
      <c r="H86" s="305"/>
      <c r="I86" s="305"/>
      <c r="J86" s="305"/>
      <c r="K86" s="305"/>
      <c r="L86" s="305"/>
      <c r="M86" s="305"/>
    </row>
    <row r="87" spans="2:13" ht="12.75" customHeight="1">
      <c r="B87" s="64"/>
      <c r="C87" s="64"/>
      <c r="D87" s="64"/>
      <c r="E87" s="64"/>
      <c r="F87" s="64"/>
      <c r="G87" s="145"/>
      <c r="H87" s="64"/>
      <c r="I87" s="64"/>
      <c r="J87" s="64"/>
      <c r="K87" s="64"/>
      <c r="L87" s="64"/>
      <c r="M87" s="64"/>
    </row>
    <row r="88" spans="1:2" ht="12.75">
      <c r="A88" s="67" t="s">
        <v>74</v>
      </c>
      <c r="B88" s="39" t="s">
        <v>75</v>
      </c>
    </row>
    <row r="89" ht="10.5" customHeight="1"/>
    <row r="90" spans="2:13" ht="12.75" customHeight="1">
      <c r="B90" s="305" t="s">
        <v>205</v>
      </c>
      <c r="C90" s="305"/>
      <c r="D90" s="305"/>
      <c r="E90" s="305"/>
      <c r="F90" s="305"/>
      <c r="G90" s="305"/>
      <c r="H90" s="305"/>
      <c r="I90" s="305"/>
      <c r="J90" s="305"/>
      <c r="K90" s="305"/>
      <c r="L90" s="305"/>
      <c r="M90" s="305"/>
    </row>
    <row r="91" spans="2:13" ht="12.75" customHeight="1">
      <c r="B91" s="305"/>
      <c r="C91" s="305"/>
      <c r="D91" s="305"/>
      <c r="E91" s="305"/>
      <c r="F91" s="305"/>
      <c r="G91" s="305"/>
      <c r="H91" s="305"/>
      <c r="I91" s="305"/>
      <c r="J91" s="305"/>
      <c r="K91" s="305"/>
      <c r="L91" s="305"/>
      <c r="M91" s="305"/>
    </row>
    <row r="92" spans="2:13" ht="12.75" customHeight="1">
      <c r="B92" s="305"/>
      <c r="C92" s="305"/>
      <c r="D92" s="305"/>
      <c r="E92" s="305"/>
      <c r="F92" s="305"/>
      <c r="G92" s="305"/>
      <c r="H92" s="305"/>
      <c r="I92" s="305"/>
      <c r="J92" s="305"/>
      <c r="K92" s="305"/>
      <c r="L92" s="305"/>
      <c r="M92" s="305"/>
    </row>
    <row r="93" ht="12.75" hidden="1"/>
    <row r="95" spans="1:2" ht="12.75">
      <c r="A95" s="67" t="s">
        <v>76</v>
      </c>
      <c r="B95" s="39" t="s">
        <v>77</v>
      </c>
    </row>
    <row r="96" ht="13.5" customHeight="1"/>
    <row r="97" spans="2:13" ht="13.5" customHeight="1">
      <c r="B97" s="306" t="s">
        <v>220</v>
      </c>
      <c r="C97" s="306"/>
      <c r="D97" s="306"/>
      <c r="E97" s="306"/>
      <c r="F97" s="306"/>
      <c r="G97" s="306"/>
      <c r="H97" s="306"/>
      <c r="I97" s="306"/>
      <c r="J97" s="306"/>
      <c r="K97" s="306"/>
      <c r="L97" s="306"/>
      <c r="M97" s="306"/>
    </row>
    <row r="98" spans="2:13" ht="13.5" customHeight="1">
      <c r="B98" s="306"/>
      <c r="C98" s="306"/>
      <c r="D98" s="306"/>
      <c r="E98" s="306"/>
      <c r="F98" s="306"/>
      <c r="G98" s="306"/>
      <c r="H98" s="306"/>
      <c r="I98" s="306"/>
      <c r="J98" s="306"/>
      <c r="K98" s="306"/>
      <c r="L98" s="306"/>
      <c r="M98" s="306"/>
    </row>
    <row r="100" spans="1:13" ht="12.75">
      <c r="A100" s="71" t="s">
        <v>184</v>
      </c>
      <c r="B100" s="39" t="s">
        <v>102</v>
      </c>
      <c r="M100" s="105" t="s">
        <v>46</v>
      </c>
    </row>
    <row r="101" ht="12.75">
      <c r="M101" s="80" t="s">
        <v>198</v>
      </c>
    </row>
    <row r="102" ht="13.5">
      <c r="M102" s="106" t="s">
        <v>11</v>
      </c>
    </row>
    <row r="103" ht="12.75">
      <c r="M103" s="80"/>
    </row>
    <row r="104" spans="2:13" ht="12.75">
      <c r="B104" s="36" t="s">
        <v>0</v>
      </c>
      <c r="M104" s="95">
        <f>CBS!F28</f>
        <v>9574803</v>
      </c>
    </row>
    <row r="105" spans="2:13" ht="12.75">
      <c r="B105" s="36" t="s">
        <v>17</v>
      </c>
      <c r="M105" s="95">
        <f>CBS!F29</f>
        <v>2864822</v>
      </c>
    </row>
    <row r="106" ht="1.5" customHeight="1"/>
    <row r="107" ht="13.5" thickBot="1">
      <c r="M107" s="45">
        <f>SUM(M104:M106)</f>
        <v>12439625</v>
      </c>
    </row>
    <row r="108" ht="12.75">
      <c r="M108" s="79"/>
    </row>
    <row r="109" spans="2:13" ht="12.75">
      <c r="B109" s="237"/>
      <c r="C109" s="237"/>
      <c r="D109" s="237"/>
      <c r="E109" s="237"/>
      <c r="F109" s="237"/>
      <c r="G109" s="237"/>
      <c r="H109" s="237"/>
      <c r="I109" s="237"/>
      <c r="J109" s="237"/>
      <c r="K109" s="237"/>
      <c r="L109" s="237"/>
      <c r="M109" s="237"/>
    </row>
    <row r="110" spans="2:13" ht="12.75">
      <c r="B110" s="237"/>
      <c r="C110" s="237"/>
      <c r="D110" s="237"/>
      <c r="E110" s="237"/>
      <c r="F110" s="237"/>
      <c r="G110" s="237"/>
      <c r="H110" s="237"/>
      <c r="I110" s="237"/>
      <c r="J110" s="237"/>
      <c r="K110" s="237"/>
      <c r="L110" s="237"/>
      <c r="M110" s="237"/>
    </row>
    <row r="111" spans="2:13" ht="12.75">
      <c r="B111" s="237"/>
      <c r="C111" s="237"/>
      <c r="D111" s="237"/>
      <c r="E111" s="237"/>
      <c r="F111" s="237"/>
      <c r="G111" s="237"/>
      <c r="H111" s="237"/>
      <c r="I111" s="237"/>
      <c r="J111" s="237"/>
      <c r="K111" s="237"/>
      <c r="L111" s="237"/>
      <c r="M111" s="237"/>
    </row>
    <row r="112" spans="2:13" ht="12.75">
      <c r="B112" s="110"/>
      <c r="C112" s="110"/>
      <c r="D112" s="110"/>
      <c r="E112" s="110"/>
      <c r="F112" s="110"/>
      <c r="G112" s="151"/>
      <c r="H112" s="110"/>
      <c r="I112" s="110"/>
      <c r="J112" s="110"/>
      <c r="K112" s="110"/>
      <c r="L112" s="110"/>
      <c r="M112" s="110"/>
    </row>
    <row r="113" spans="1:13" ht="16.5" customHeight="1">
      <c r="A113" s="318" t="s">
        <v>166</v>
      </c>
      <c r="B113" s="318"/>
      <c r="C113" s="318"/>
      <c r="D113" s="318"/>
      <c r="E113" s="318"/>
      <c r="F113" s="318"/>
      <c r="G113" s="318"/>
      <c r="H113" s="318"/>
      <c r="I113" s="318"/>
      <c r="J113" s="318"/>
      <c r="K113" s="318"/>
      <c r="L113" s="318"/>
      <c r="M113" s="318"/>
    </row>
    <row r="114" spans="1:13" ht="16.5" customHeight="1">
      <c r="A114" s="318"/>
      <c r="B114" s="318"/>
      <c r="C114" s="318"/>
      <c r="D114" s="318"/>
      <c r="E114" s="318"/>
      <c r="F114" s="318"/>
      <c r="G114" s="318"/>
      <c r="H114" s="318"/>
      <c r="I114" s="318"/>
      <c r="J114" s="318"/>
      <c r="K114" s="318"/>
      <c r="L114" s="318"/>
      <c r="M114" s="318"/>
    </row>
    <row r="115" spans="1:13" ht="16.5" customHeight="1">
      <c r="A115" s="121"/>
      <c r="B115" s="121"/>
      <c r="C115" s="121"/>
      <c r="D115" s="121"/>
      <c r="E115" s="121"/>
      <c r="F115" s="121"/>
      <c r="G115" s="152"/>
      <c r="H115" s="121"/>
      <c r="I115" s="121"/>
      <c r="J115" s="121"/>
      <c r="K115" s="121"/>
      <c r="L115" s="121"/>
      <c r="M115" s="121"/>
    </row>
    <row r="116" spans="1:13" ht="12" customHeight="1">
      <c r="A116" s="67" t="s">
        <v>78</v>
      </c>
      <c r="B116" s="39" t="s">
        <v>79</v>
      </c>
      <c r="C116" s="69"/>
      <c r="D116" s="69"/>
      <c r="E116" s="69"/>
      <c r="F116" s="69"/>
      <c r="G116" s="149"/>
      <c r="H116" s="69"/>
      <c r="I116" s="69"/>
      <c r="J116" s="69"/>
      <c r="K116" s="69"/>
      <c r="L116" s="69"/>
      <c r="M116" s="69"/>
    </row>
    <row r="117" spans="2:13" ht="12" customHeight="1">
      <c r="B117" s="295" t="s">
        <v>223</v>
      </c>
      <c r="C117" s="295"/>
      <c r="D117" s="295"/>
      <c r="E117" s="295"/>
      <c r="F117" s="295"/>
      <c r="G117" s="295"/>
      <c r="H117" s="295"/>
      <c r="I117" s="295"/>
      <c r="J117" s="295"/>
      <c r="K117" s="295"/>
      <c r="L117" s="295"/>
      <c r="M117" s="295"/>
    </row>
    <row r="118" spans="2:13" ht="12" customHeight="1">
      <c r="B118" s="295"/>
      <c r="C118" s="295"/>
      <c r="D118" s="295"/>
      <c r="E118" s="295"/>
      <c r="F118" s="295"/>
      <c r="G118" s="295"/>
      <c r="H118" s="295"/>
      <c r="I118" s="295"/>
      <c r="J118" s="295"/>
      <c r="K118" s="295"/>
      <c r="L118" s="295"/>
      <c r="M118" s="295"/>
    </row>
    <row r="119" spans="2:13" ht="12" customHeight="1">
      <c r="B119" s="295"/>
      <c r="C119" s="295"/>
      <c r="D119" s="295"/>
      <c r="E119" s="295"/>
      <c r="F119" s="295"/>
      <c r="G119" s="295"/>
      <c r="H119" s="295"/>
      <c r="I119" s="295"/>
      <c r="J119" s="295"/>
      <c r="K119" s="295"/>
      <c r="L119" s="295"/>
      <c r="M119" s="295"/>
    </row>
    <row r="120" spans="2:13" ht="12" customHeight="1">
      <c r="B120" s="99"/>
      <c r="C120" s="99"/>
      <c r="D120" s="99"/>
      <c r="E120" s="99"/>
      <c r="F120" s="99"/>
      <c r="G120" s="153"/>
      <c r="H120" s="99"/>
      <c r="I120" s="99"/>
      <c r="J120" s="99"/>
      <c r="K120" s="99"/>
      <c r="L120" s="99"/>
      <c r="M120" s="99"/>
    </row>
    <row r="121" spans="7:16" s="67" customFormat="1" ht="12" customHeight="1">
      <c r="G121" s="307" t="s">
        <v>186</v>
      </c>
      <c r="H121" s="308"/>
      <c r="I121" s="308"/>
      <c r="J121" s="40"/>
      <c r="K121" s="105"/>
      <c r="L121" s="40"/>
      <c r="M121" s="105" t="s">
        <v>187</v>
      </c>
      <c r="N121" s="284"/>
      <c r="O121" s="284"/>
      <c r="P121" s="284"/>
    </row>
    <row r="122" spans="5:16" s="67" customFormat="1" ht="12" customHeight="1">
      <c r="E122" s="158"/>
      <c r="F122" s="158"/>
      <c r="G122" s="40" t="s">
        <v>198</v>
      </c>
      <c r="H122" s="40"/>
      <c r="I122" s="40" t="s">
        <v>175</v>
      </c>
      <c r="J122" s="105"/>
      <c r="K122" s="159" t="s">
        <v>132</v>
      </c>
      <c r="L122" s="105"/>
      <c r="M122" s="105" t="s">
        <v>198</v>
      </c>
      <c r="N122" s="158"/>
      <c r="O122" s="158"/>
      <c r="P122" s="158"/>
    </row>
    <row r="123" spans="5:16" s="67" customFormat="1" ht="12" customHeight="1">
      <c r="E123" s="160"/>
      <c r="F123" s="160"/>
      <c r="G123" s="161" t="s">
        <v>11</v>
      </c>
      <c r="H123" s="161"/>
      <c r="I123" s="161" t="s">
        <v>11</v>
      </c>
      <c r="J123" s="162"/>
      <c r="K123" s="163" t="s">
        <v>133</v>
      </c>
      <c r="L123" s="162"/>
      <c r="M123" s="162" t="s">
        <v>11</v>
      </c>
      <c r="N123" s="160"/>
      <c r="O123"/>
      <c r="P123" s="160"/>
    </row>
    <row r="124" spans="5:17" ht="12" customHeight="1">
      <c r="E124" s="37"/>
      <c r="F124" s="37"/>
      <c r="G124" s="36"/>
      <c r="J124" s="107"/>
      <c r="K124" s="143"/>
      <c r="L124" s="107"/>
      <c r="M124" s="107"/>
      <c r="N124" s="164"/>
      <c r="O124"/>
      <c r="P124" s="37"/>
      <c r="Q124" s="36"/>
    </row>
    <row r="125" spans="2:17" ht="12" customHeight="1">
      <c r="B125" s="67" t="s">
        <v>29</v>
      </c>
      <c r="E125" s="86"/>
      <c r="F125" s="86"/>
      <c r="G125" s="95">
        <v>4928363</v>
      </c>
      <c r="H125" s="95"/>
      <c r="I125" s="95">
        <v>3221130</v>
      </c>
      <c r="J125" s="95"/>
      <c r="K125" s="165">
        <f>(G125-I125)/I125</f>
        <v>0.5300105863470272</v>
      </c>
      <c r="L125" s="95"/>
      <c r="M125" s="95">
        <v>8149493</v>
      </c>
      <c r="N125" s="102"/>
      <c r="O125"/>
      <c r="P125" s="166"/>
      <c r="Q125" s="36"/>
    </row>
    <row r="126" spans="5:17" ht="12" customHeight="1">
      <c r="E126" s="86"/>
      <c r="F126" s="86"/>
      <c r="G126" s="95"/>
      <c r="H126" s="95"/>
      <c r="I126" s="95"/>
      <c r="J126" s="95"/>
      <c r="K126" s="143"/>
      <c r="L126" s="95"/>
      <c r="M126" s="95"/>
      <c r="N126" s="102"/>
      <c r="O126"/>
      <c r="P126" s="79"/>
      <c r="Q126" s="36"/>
    </row>
    <row r="127" spans="3:17" ht="12" customHeight="1">
      <c r="C127" s="36" t="s">
        <v>18</v>
      </c>
      <c r="D127" s="37"/>
      <c r="E127" s="86"/>
      <c r="F127" s="86"/>
      <c r="G127" s="95">
        <v>-3752128</v>
      </c>
      <c r="H127" s="95"/>
      <c r="I127" s="95">
        <v>-2385674</v>
      </c>
      <c r="J127" s="95"/>
      <c r="K127" s="165">
        <f>(G127-I127)/I127</f>
        <v>0.5727748217065701</v>
      </c>
      <c r="L127" s="95"/>
      <c r="M127" s="95">
        <v>-6137802</v>
      </c>
      <c r="N127" s="102"/>
      <c r="O127"/>
      <c r="P127" s="166"/>
      <c r="Q127" s="36"/>
    </row>
    <row r="128" spans="5:17" ht="12" customHeight="1">
      <c r="E128" s="86"/>
      <c r="F128" s="86"/>
      <c r="G128" s="167"/>
      <c r="H128" s="167"/>
      <c r="I128" s="167"/>
      <c r="J128" s="167"/>
      <c r="K128" s="143"/>
      <c r="L128" s="86"/>
      <c r="M128" s="167"/>
      <c r="N128" s="102"/>
      <c r="O128"/>
      <c r="P128" s="79"/>
      <c r="Q128" s="36"/>
    </row>
    <row r="129" spans="2:17" ht="12" customHeight="1">
      <c r="B129" s="67" t="s">
        <v>24</v>
      </c>
      <c r="E129" s="86"/>
      <c r="F129" s="86"/>
      <c r="G129" s="95">
        <f>SUM(G125:G128)</f>
        <v>1176235</v>
      </c>
      <c r="H129" s="95"/>
      <c r="I129" s="95">
        <f>SUM(I125:I128)</f>
        <v>835456</v>
      </c>
      <c r="J129" s="95"/>
      <c r="K129" s="165">
        <f>(G129-I129)/I129</f>
        <v>0.407895807798376</v>
      </c>
      <c r="L129" s="95"/>
      <c r="M129" s="95">
        <f>SUM(M125:M128)</f>
        <v>2011691</v>
      </c>
      <c r="N129" s="102"/>
      <c r="O129"/>
      <c r="P129" s="166"/>
      <c r="Q129" s="36"/>
    </row>
    <row r="130" spans="5:17" ht="12" customHeight="1">
      <c r="E130" s="86"/>
      <c r="F130" s="86"/>
      <c r="G130" s="95"/>
      <c r="H130" s="95"/>
      <c r="I130" s="95"/>
      <c r="J130" s="95"/>
      <c r="K130" s="143"/>
      <c r="L130" s="95"/>
      <c r="M130" s="95"/>
      <c r="N130" s="102"/>
      <c r="O130"/>
      <c r="P130" s="79"/>
      <c r="Q130" s="36"/>
    </row>
    <row r="131" spans="3:17" ht="12" customHeight="1">
      <c r="C131" s="36" t="s">
        <v>25</v>
      </c>
      <c r="E131" s="86"/>
      <c r="F131" s="86"/>
      <c r="G131" s="95">
        <v>150223</v>
      </c>
      <c r="H131" s="95"/>
      <c r="I131" s="95">
        <v>140090</v>
      </c>
      <c r="J131" s="95"/>
      <c r="K131" s="165">
        <f>(G131-I131)/I131</f>
        <v>0.07233207223927475</v>
      </c>
      <c r="L131" s="95"/>
      <c r="M131" s="95">
        <v>290313</v>
      </c>
      <c r="N131" s="102"/>
      <c r="O131"/>
      <c r="P131" s="166"/>
      <c r="Q131" s="36"/>
    </row>
    <row r="132" spans="3:17" ht="12" customHeight="1">
      <c r="C132" s="36" t="s">
        <v>26</v>
      </c>
      <c r="E132" s="86"/>
      <c r="F132" s="86"/>
      <c r="G132" s="95">
        <v>-813835</v>
      </c>
      <c r="H132" s="95"/>
      <c r="I132" s="95">
        <v>-827523</v>
      </c>
      <c r="J132" s="95"/>
      <c r="K132" s="165">
        <f>(G132-I132)/I132</f>
        <v>-0.016540929980193905</v>
      </c>
      <c r="L132" s="95"/>
      <c r="M132" s="95">
        <v>-1641358</v>
      </c>
      <c r="N132" s="102"/>
      <c r="O132"/>
      <c r="P132" s="166"/>
      <c r="Q132" s="36"/>
    </row>
    <row r="133" spans="5:17" ht="12" customHeight="1">
      <c r="E133" s="86"/>
      <c r="F133" s="86"/>
      <c r="G133" s="167"/>
      <c r="H133" s="167"/>
      <c r="I133" s="167"/>
      <c r="J133" s="167"/>
      <c r="K133" s="143"/>
      <c r="L133" s="86"/>
      <c r="M133" s="167"/>
      <c r="N133" s="102"/>
      <c r="O133"/>
      <c r="P133" s="79"/>
      <c r="Q133" s="36"/>
    </row>
    <row r="134" spans="2:17" ht="12" customHeight="1">
      <c r="B134" s="67" t="s">
        <v>27</v>
      </c>
      <c r="E134" s="86"/>
      <c r="F134" s="86"/>
      <c r="G134" s="95">
        <f>SUM(G129:G133)</f>
        <v>512623</v>
      </c>
      <c r="H134" s="95"/>
      <c r="I134" s="95">
        <f>SUM(I129:I133)</f>
        <v>148023</v>
      </c>
      <c r="J134" s="95"/>
      <c r="K134" s="165">
        <f>(G134-I134)/I134</f>
        <v>2.4631307296839005</v>
      </c>
      <c r="L134" s="95"/>
      <c r="M134" s="95">
        <f>SUM(M129:M133)</f>
        <v>660646</v>
      </c>
      <c r="N134" s="102"/>
      <c r="O134"/>
      <c r="P134" s="166"/>
      <c r="Q134" s="36"/>
    </row>
    <row r="135" spans="5:17" ht="12" customHeight="1">
      <c r="E135" s="86"/>
      <c r="F135" s="86"/>
      <c r="G135" s="95"/>
      <c r="H135" s="95"/>
      <c r="I135" s="95"/>
      <c r="J135" s="95"/>
      <c r="K135" s="143"/>
      <c r="L135" s="95"/>
      <c r="M135" s="95"/>
      <c r="N135" s="102"/>
      <c r="O135"/>
      <c r="P135" s="79"/>
      <c r="Q135" s="36"/>
    </row>
    <row r="136" spans="3:17" ht="12" customHeight="1">
      <c r="C136" s="36" t="s">
        <v>14</v>
      </c>
      <c r="E136" s="86"/>
      <c r="F136" s="86"/>
      <c r="G136" s="95">
        <v>-76354</v>
      </c>
      <c r="H136" s="95"/>
      <c r="I136" s="95">
        <v>-74100</v>
      </c>
      <c r="J136" s="95"/>
      <c r="K136" s="165">
        <f>(G136-I136)/I136</f>
        <v>0.03041835357624831</v>
      </c>
      <c r="L136" s="95"/>
      <c r="M136" s="95">
        <v>-150454</v>
      </c>
      <c r="N136" s="102"/>
      <c r="O136" s="232"/>
      <c r="P136" s="166"/>
      <c r="Q136" s="36"/>
    </row>
    <row r="137" spans="5:17" ht="12" customHeight="1">
      <c r="E137" s="86"/>
      <c r="F137" s="86"/>
      <c r="G137" s="95"/>
      <c r="H137" s="95"/>
      <c r="I137" s="95"/>
      <c r="J137" s="86"/>
      <c r="K137" s="143"/>
      <c r="L137" s="86"/>
      <c r="M137" s="95"/>
      <c r="N137" s="102"/>
      <c r="O137"/>
      <c r="P137" s="79"/>
      <c r="Q137" s="36"/>
    </row>
    <row r="138" spans="2:17" ht="12" customHeight="1" thickBot="1">
      <c r="B138" s="67" t="s">
        <v>113</v>
      </c>
      <c r="E138" s="86"/>
      <c r="F138" s="86"/>
      <c r="G138" s="168">
        <f>SUM(G134:G137)</f>
        <v>436269</v>
      </c>
      <c r="H138" s="168"/>
      <c r="I138" s="168">
        <f>SUM(I134:I137)</f>
        <v>73923</v>
      </c>
      <c r="J138" s="168"/>
      <c r="K138" s="165">
        <f>(G138-I138)/I138</f>
        <v>4.901667951787671</v>
      </c>
      <c r="L138" s="86"/>
      <c r="M138" s="168">
        <f>SUM(M134:M137)</f>
        <v>510192</v>
      </c>
      <c r="N138" s="102"/>
      <c r="O138"/>
      <c r="P138" s="166"/>
      <c r="Q138" s="36"/>
    </row>
    <row r="139" spans="5:17" ht="12" customHeight="1" thickTop="1">
      <c r="E139" s="37"/>
      <c r="F139" s="37"/>
      <c r="I139" s="104"/>
      <c r="J139" s="104"/>
      <c r="K139" s="112"/>
      <c r="L139" s="112"/>
      <c r="M139" s="109"/>
      <c r="N139" s="102"/>
      <c r="O139"/>
      <c r="P139" s="79"/>
      <c r="Q139" s="36"/>
    </row>
    <row r="140" spans="5:17" ht="12" customHeight="1">
      <c r="E140" s="37"/>
      <c r="F140" s="37"/>
      <c r="I140" s="104"/>
      <c r="J140" s="104"/>
      <c r="K140" s="112"/>
      <c r="L140" s="112"/>
      <c r="M140" s="109"/>
      <c r="N140" s="102"/>
      <c r="O140" s="112"/>
      <c r="P140" s="79"/>
      <c r="Q140" s="36"/>
    </row>
    <row r="141" spans="2:17" ht="39.75" customHeight="1">
      <c r="B141" s="316" t="s">
        <v>221</v>
      </c>
      <c r="C141" s="317"/>
      <c r="D141" s="317"/>
      <c r="E141" s="317"/>
      <c r="F141" s="317"/>
      <c r="G141" s="317"/>
      <c r="H141" s="317"/>
      <c r="I141" s="317"/>
      <c r="J141" s="317"/>
      <c r="K141" s="317"/>
      <c r="L141" s="317"/>
      <c r="M141" s="317"/>
      <c r="N141" s="102"/>
      <c r="O141" s="102"/>
      <c r="P141" s="79"/>
      <c r="Q141" s="36"/>
    </row>
    <row r="142" spans="9:16" ht="12" customHeight="1" hidden="1">
      <c r="I142" s="104"/>
      <c r="J142" s="104"/>
      <c r="K142" s="112"/>
      <c r="L142" s="112"/>
      <c r="M142" s="109"/>
      <c r="N142" s="134"/>
      <c r="O142" s="134"/>
      <c r="P142" s="135"/>
    </row>
    <row r="143" spans="9:16" ht="12" customHeight="1" hidden="1">
      <c r="I143" s="104"/>
      <c r="J143" s="104"/>
      <c r="K143" s="112"/>
      <c r="L143" s="112"/>
      <c r="M143" s="109"/>
      <c r="N143" s="134"/>
      <c r="O143" s="134"/>
      <c r="P143" s="135"/>
    </row>
    <row r="144" spans="9:16" ht="12" customHeight="1" hidden="1">
      <c r="I144" s="104"/>
      <c r="J144" s="104"/>
      <c r="K144" s="112"/>
      <c r="L144" s="112"/>
      <c r="M144" s="109"/>
      <c r="N144" s="134"/>
      <c r="O144" s="134"/>
      <c r="P144" s="135"/>
    </row>
    <row r="145" spans="2:16" ht="12" customHeight="1">
      <c r="B145" s="99"/>
      <c r="C145" s="99"/>
      <c r="D145" s="99"/>
      <c r="E145" s="99"/>
      <c r="F145" s="99"/>
      <c r="G145" s="153"/>
      <c r="H145" s="99"/>
      <c r="I145" s="99"/>
      <c r="J145" s="99"/>
      <c r="K145" s="99"/>
      <c r="L145" s="99"/>
      <c r="M145" s="99"/>
      <c r="N145" s="136"/>
      <c r="O145" s="136"/>
      <c r="P145" s="136"/>
    </row>
    <row r="146" spans="1:13" ht="12" customHeight="1">
      <c r="A146" s="67" t="s">
        <v>80</v>
      </c>
      <c r="B146" s="39" t="s">
        <v>81</v>
      </c>
      <c r="C146" s="69"/>
      <c r="D146" s="69"/>
      <c r="E146" s="69"/>
      <c r="F146" s="69"/>
      <c r="G146" s="149"/>
      <c r="H146" s="69"/>
      <c r="I146" s="69"/>
      <c r="J146" s="69"/>
      <c r="K146" s="69"/>
      <c r="L146" s="69"/>
      <c r="M146" s="69"/>
    </row>
    <row r="147" spans="2:13" ht="12" customHeight="1">
      <c r="B147" s="39"/>
      <c r="C147" s="69"/>
      <c r="D147" s="69"/>
      <c r="E147" s="69"/>
      <c r="F147" s="69"/>
      <c r="G147" s="149"/>
      <c r="H147" s="69"/>
      <c r="I147" s="69"/>
      <c r="J147" s="69"/>
      <c r="K147" s="69"/>
      <c r="L147" s="69"/>
      <c r="M147" s="69"/>
    </row>
    <row r="148" spans="2:15" ht="12" customHeight="1">
      <c r="B148" s="305" t="s">
        <v>226</v>
      </c>
      <c r="C148" s="305"/>
      <c r="D148" s="305"/>
      <c r="E148" s="305"/>
      <c r="F148" s="305"/>
      <c r="G148" s="305"/>
      <c r="H148" s="305"/>
      <c r="I148" s="305"/>
      <c r="J148" s="305"/>
      <c r="K148" s="305"/>
      <c r="L148" s="305"/>
      <c r="M148" s="305"/>
      <c r="O148" s="129"/>
    </row>
    <row r="149" spans="2:15" ht="12" customHeight="1">
      <c r="B149" s="305"/>
      <c r="C149" s="305"/>
      <c r="D149" s="305"/>
      <c r="E149" s="305"/>
      <c r="F149" s="305"/>
      <c r="G149" s="305"/>
      <c r="H149" s="305"/>
      <c r="I149" s="305"/>
      <c r="J149" s="305"/>
      <c r="K149" s="305"/>
      <c r="L149" s="305"/>
      <c r="M149" s="305"/>
      <c r="O149" s="129"/>
    </row>
    <row r="150" spans="2:13" ht="67.5" customHeight="1">
      <c r="B150" s="305"/>
      <c r="C150" s="305"/>
      <c r="D150" s="305"/>
      <c r="E150" s="305"/>
      <c r="F150" s="305"/>
      <c r="G150" s="305"/>
      <c r="H150" s="305"/>
      <c r="I150" s="305"/>
      <c r="J150" s="305"/>
      <c r="K150" s="305"/>
      <c r="L150" s="305"/>
      <c r="M150" s="305"/>
    </row>
    <row r="151" spans="2:13" ht="12" customHeight="1" hidden="1">
      <c r="B151" s="72"/>
      <c r="C151" s="69"/>
      <c r="D151" s="69"/>
      <c r="E151" s="69"/>
      <c r="F151" s="69"/>
      <c r="G151" s="149"/>
      <c r="H151" s="69"/>
      <c r="I151" s="69"/>
      <c r="J151" s="69"/>
      <c r="K151" s="69"/>
      <c r="L151" s="69"/>
      <c r="M151" s="69"/>
    </row>
    <row r="152" spans="1:13" ht="1.5" customHeight="1" hidden="1">
      <c r="A152" s="70"/>
      <c r="B152" s="306"/>
      <c r="C152" s="306"/>
      <c r="D152" s="306"/>
      <c r="E152" s="306"/>
      <c r="F152" s="306"/>
      <c r="G152" s="306"/>
      <c r="H152" s="306"/>
      <c r="I152" s="306"/>
      <c r="J152" s="306"/>
      <c r="K152" s="306"/>
      <c r="L152" s="306"/>
      <c r="M152" s="306"/>
    </row>
    <row r="153" spans="1:13" ht="12" customHeight="1" hidden="1">
      <c r="A153" s="119"/>
      <c r="B153" s="306"/>
      <c r="C153" s="306"/>
      <c r="D153" s="306"/>
      <c r="E153" s="306"/>
      <c r="F153" s="306"/>
      <c r="G153" s="306"/>
      <c r="H153" s="306"/>
      <c r="I153" s="306"/>
      <c r="J153" s="306"/>
      <c r="K153" s="306"/>
      <c r="L153" s="306"/>
      <c r="M153" s="306"/>
    </row>
    <row r="154" spans="1:13" ht="12" customHeight="1" hidden="1">
      <c r="A154" s="119"/>
      <c r="B154" s="306"/>
      <c r="C154" s="306"/>
      <c r="D154" s="306"/>
      <c r="E154" s="306"/>
      <c r="F154" s="306"/>
      <c r="G154" s="306"/>
      <c r="H154" s="306"/>
      <c r="I154" s="306"/>
      <c r="J154" s="306"/>
      <c r="K154" s="306"/>
      <c r="L154" s="306"/>
      <c r="M154" s="306"/>
    </row>
    <row r="155" spans="1:13" ht="12" customHeight="1" hidden="1">
      <c r="A155" s="119"/>
      <c r="B155" s="306"/>
      <c r="C155" s="306"/>
      <c r="D155" s="306"/>
      <c r="E155" s="306"/>
      <c r="F155" s="306"/>
      <c r="G155" s="306"/>
      <c r="H155" s="306"/>
      <c r="I155" s="306"/>
      <c r="J155" s="306"/>
      <c r="K155" s="306"/>
      <c r="L155" s="306"/>
      <c r="M155" s="306"/>
    </row>
    <row r="156" spans="1:13" ht="12" customHeight="1" hidden="1">
      <c r="A156" s="119"/>
      <c r="B156" s="306"/>
      <c r="C156" s="306"/>
      <c r="D156" s="306"/>
      <c r="E156" s="306"/>
      <c r="F156" s="306"/>
      <c r="G156" s="306"/>
      <c r="H156" s="306"/>
      <c r="I156" s="306"/>
      <c r="J156" s="306"/>
      <c r="K156" s="306"/>
      <c r="L156" s="306"/>
      <c r="M156" s="306"/>
    </row>
    <row r="157" spans="1:13" ht="12" customHeight="1" hidden="1">
      <c r="A157" s="119"/>
      <c r="B157" s="306"/>
      <c r="C157" s="306"/>
      <c r="D157" s="306"/>
      <c r="E157" s="306"/>
      <c r="F157" s="306"/>
      <c r="G157" s="306"/>
      <c r="H157" s="306"/>
      <c r="I157" s="306"/>
      <c r="J157" s="306"/>
      <c r="K157" s="306"/>
      <c r="L157" s="306"/>
      <c r="M157" s="306"/>
    </row>
    <row r="158" spans="1:13" ht="12" customHeight="1">
      <c r="A158" s="119"/>
      <c r="B158" s="306"/>
      <c r="C158" s="306"/>
      <c r="D158" s="306"/>
      <c r="E158" s="306"/>
      <c r="F158" s="306"/>
      <c r="G158" s="306"/>
      <c r="H158" s="306"/>
      <c r="I158" s="306"/>
      <c r="J158" s="306"/>
      <c r="K158" s="306"/>
      <c r="L158" s="306"/>
      <c r="M158" s="306"/>
    </row>
    <row r="159" spans="1:17" s="70" customFormat="1" ht="24" customHeight="1">
      <c r="A159" s="119"/>
      <c r="B159" s="306" t="s">
        <v>137</v>
      </c>
      <c r="C159" s="306"/>
      <c r="D159" s="306"/>
      <c r="E159" s="306"/>
      <c r="F159" s="306"/>
      <c r="G159" s="306"/>
      <c r="H159" s="306"/>
      <c r="I159" s="306"/>
      <c r="J159" s="306"/>
      <c r="K159" s="306"/>
      <c r="L159" s="306"/>
      <c r="M159" s="306"/>
      <c r="N159" s="137"/>
      <c r="O159" s="137"/>
      <c r="P159" s="137"/>
      <c r="Q159" s="137"/>
    </row>
    <row r="160" spans="1:17" s="70" customFormat="1" ht="18.75" customHeight="1">
      <c r="A160" s="119"/>
      <c r="B160" s="306"/>
      <c r="C160" s="306"/>
      <c r="D160" s="306"/>
      <c r="E160" s="306"/>
      <c r="F160" s="306"/>
      <c r="G160" s="306"/>
      <c r="H160" s="306"/>
      <c r="I160" s="306"/>
      <c r="J160" s="306"/>
      <c r="K160" s="306"/>
      <c r="L160" s="306"/>
      <c r="M160" s="306"/>
      <c r="N160" s="137"/>
      <c r="O160" s="137"/>
      <c r="P160" s="137"/>
      <c r="Q160" s="137"/>
    </row>
    <row r="161" spans="1:17" s="70" customFormat="1" ht="1.5" customHeight="1">
      <c r="A161" s="119"/>
      <c r="B161" s="306"/>
      <c r="C161" s="306"/>
      <c r="D161" s="306"/>
      <c r="E161" s="306"/>
      <c r="F161" s="306"/>
      <c r="G161" s="306"/>
      <c r="H161" s="306"/>
      <c r="I161" s="306"/>
      <c r="J161" s="306"/>
      <c r="K161" s="306"/>
      <c r="L161" s="306"/>
      <c r="M161" s="306"/>
      <c r="N161" s="137"/>
      <c r="O161" s="137"/>
      <c r="P161" s="137"/>
      <c r="Q161" s="137"/>
    </row>
    <row r="162" spans="1:17" s="70" customFormat="1" ht="12" customHeight="1">
      <c r="A162" s="119"/>
      <c r="N162" s="137"/>
      <c r="O162" s="137"/>
      <c r="P162" s="137"/>
      <c r="Q162" s="137"/>
    </row>
    <row r="163" spans="1:2" ht="12.75">
      <c r="A163" s="67" t="s">
        <v>82</v>
      </c>
      <c r="B163" s="39" t="s">
        <v>84</v>
      </c>
    </row>
    <row r="164" spans="1:2" ht="12.75">
      <c r="A164" s="67"/>
      <c r="B164" s="39"/>
    </row>
    <row r="165" spans="1:2" ht="12.75">
      <c r="A165" s="67"/>
      <c r="B165" s="72" t="s">
        <v>85</v>
      </c>
    </row>
    <row r="167" spans="1:13" ht="12.75">
      <c r="A167" s="67" t="s">
        <v>83</v>
      </c>
      <c r="B167" s="304" t="s">
        <v>169</v>
      </c>
      <c r="C167" s="304"/>
      <c r="D167" s="304"/>
      <c r="E167" s="304"/>
      <c r="F167" s="304"/>
      <c r="G167" s="304"/>
      <c r="H167" s="304"/>
      <c r="I167" s="304"/>
      <c r="J167" s="304"/>
      <c r="K167" s="304"/>
      <c r="L167" s="304"/>
      <c r="M167" s="304"/>
    </row>
    <row r="168" spans="2:13" ht="12.75">
      <c r="B168" s="304"/>
      <c r="C168" s="304"/>
      <c r="D168" s="304"/>
      <c r="E168" s="304"/>
      <c r="F168" s="304"/>
      <c r="G168" s="304"/>
      <c r="H168" s="304"/>
      <c r="I168" s="304"/>
      <c r="J168" s="304"/>
      <c r="K168" s="304"/>
      <c r="L168" s="304"/>
      <c r="M168" s="304"/>
    </row>
    <row r="169" spans="2:13" ht="12.75">
      <c r="B169" s="233"/>
      <c r="C169" s="233"/>
      <c r="D169" s="233"/>
      <c r="E169" s="233"/>
      <c r="F169" s="233"/>
      <c r="G169" s="258"/>
      <c r="H169" s="233"/>
      <c r="I169" s="233"/>
      <c r="J169" s="233"/>
      <c r="K169" s="233"/>
      <c r="L169" s="233"/>
      <c r="M169" s="233"/>
    </row>
    <row r="170" spans="2:13" ht="12.75">
      <c r="B170" s="290" t="s">
        <v>168</v>
      </c>
      <c r="C170" s="290"/>
      <c r="D170" s="290"/>
      <c r="E170" s="290"/>
      <c r="F170" s="290"/>
      <c r="G170" s="290"/>
      <c r="H170" s="290"/>
      <c r="I170" s="290"/>
      <c r="J170" s="290"/>
      <c r="K170" s="290"/>
      <c r="L170" s="290"/>
      <c r="M170" s="290"/>
    </row>
    <row r="171" spans="2:13" ht="12.75">
      <c r="B171" s="39"/>
      <c r="C171" s="96"/>
      <c r="D171" s="96"/>
      <c r="E171" s="96"/>
      <c r="F171" s="96"/>
      <c r="G171" s="146"/>
      <c r="H171" s="96"/>
      <c r="I171" s="96"/>
      <c r="J171" s="96"/>
      <c r="K171" s="96"/>
      <c r="L171" s="96"/>
      <c r="M171" s="96"/>
    </row>
    <row r="172" spans="2:13" ht="25.5">
      <c r="B172" s="39"/>
      <c r="C172" s="122"/>
      <c r="D172" s="122"/>
      <c r="E172" s="122"/>
      <c r="F172" s="122"/>
      <c r="G172" s="155"/>
      <c r="H172" s="122"/>
      <c r="I172" s="292" t="s">
        <v>156</v>
      </c>
      <c r="J172" s="292"/>
      <c r="K172" s="292"/>
      <c r="L172" s="259"/>
      <c r="M172" s="123" t="s">
        <v>154</v>
      </c>
    </row>
    <row r="173" spans="2:13" ht="38.25">
      <c r="B173" s="39"/>
      <c r="C173" s="122"/>
      <c r="D173" s="122"/>
      <c r="E173" s="122"/>
      <c r="F173" s="122"/>
      <c r="G173" s="155"/>
      <c r="H173" s="122"/>
      <c r="I173" s="292" t="s">
        <v>157</v>
      </c>
      <c r="J173" s="292"/>
      <c r="K173" s="292"/>
      <c r="L173" s="259"/>
      <c r="M173" s="123" t="s">
        <v>155</v>
      </c>
    </row>
    <row r="174" spans="2:13" ht="12.75">
      <c r="B174" s="39"/>
      <c r="C174" s="122"/>
      <c r="D174" s="122"/>
      <c r="E174" s="122"/>
      <c r="F174" s="122"/>
      <c r="G174" s="155"/>
      <c r="H174" s="122"/>
      <c r="I174" s="122"/>
      <c r="J174" s="122"/>
      <c r="K174" s="123" t="s">
        <v>198</v>
      </c>
      <c r="L174" s="259"/>
      <c r="M174" s="123" t="s">
        <v>198</v>
      </c>
    </row>
    <row r="175" spans="2:13" ht="12.75">
      <c r="B175" s="39"/>
      <c r="C175" s="122"/>
      <c r="D175" s="122"/>
      <c r="E175" s="122"/>
      <c r="F175" s="122"/>
      <c r="G175" s="155"/>
      <c r="H175" s="122"/>
      <c r="I175" s="122"/>
      <c r="J175" s="122"/>
      <c r="K175" s="123" t="s">
        <v>11</v>
      </c>
      <c r="L175" s="259"/>
      <c r="M175" s="123" t="s">
        <v>11</v>
      </c>
    </row>
    <row r="176" spans="2:13" ht="12.75">
      <c r="B176" s="39"/>
      <c r="C176" s="122"/>
      <c r="D176" s="122"/>
      <c r="E176" s="122"/>
      <c r="F176" s="122"/>
      <c r="G176" s="155"/>
      <c r="H176" s="122"/>
      <c r="I176" s="122"/>
      <c r="J176" s="122"/>
      <c r="K176" s="123"/>
      <c r="L176" s="259"/>
      <c r="M176" s="123"/>
    </row>
    <row r="177" spans="2:17" s="67" customFormat="1" ht="13.5" thickBot="1">
      <c r="B177" s="39"/>
      <c r="C177" s="39" t="s">
        <v>170</v>
      </c>
      <c r="D177" s="39"/>
      <c r="E177" s="39"/>
      <c r="F177" s="39"/>
      <c r="G177" s="169"/>
      <c r="H177" s="39"/>
      <c r="I177" s="39"/>
      <c r="J177" s="124"/>
      <c r="K177" s="260">
        <f>+CIS!F31</f>
        <v>512623</v>
      </c>
      <c r="L177" s="261"/>
      <c r="M177" s="260">
        <f>+CIS!J31</f>
        <v>660646</v>
      </c>
      <c r="N177" s="133"/>
      <c r="O177" s="133"/>
      <c r="P177" s="133"/>
      <c r="Q177" s="133"/>
    </row>
    <row r="178" spans="2:13" ht="12.75">
      <c r="B178" s="39"/>
      <c r="C178" s="100"/>
      <c r="D178" s="100"/>
      <c r="E178" s="100"/>
      <c r="F178" s="100"/>
      <c r="G178" s="147"/>
      <c r="H178" s="100"/>
      <c r="I178" s="100"/>
      <c r="J178" s="100"/>
      <c r="K178" s="262"/>
      <c r="L178" s="261"/>
      <c r="M178" s="262"/>
    </row>
    <row r="179" spans="2:13" ht="12.75" customHeight="1">
      <c r="B179" s="39"/>
      <c r="C179" s="263" t="s">
        <v>171</v>
      </c>
      <c r="D179" s="211"/>
      <c r="E179" s="211"/>
      <c r="F179" s="211"/>
      <c r="G179" s="264"/>
      <c r="H179" s="211"/>
      <c r="I179" s="211"/>
      <c r="J179" s="100"/>
      <c r="K179" s="265">
        <v>143535</v>
      </c>
      <c r="L179" s="266"/>
      <c r="M179" s="265">
        <v>184981</v>
      </c>
    </row>
    <row r="180" spans="2:13" ht="12.75" customHeight="1">
      <c r="B180" s="39"/>
      <c r="C180" s="267" t="s">
        <v>228</v>
      </c>
      <c r="D180" s="211"/>
      <c r="E180" s="211"/>
      <c r="F180" s="211"/>
      <c r="G180" s="264"/>
      <c r="H180" s="211"/>
      <c r="I180" s="100"/>
      <c r="J180" s="100"/>
      <c r="K180" s="268">
        <v>-21610</v>
      </c>
      <c r="L180" s="269"/>
      <c r="M180" s="268">
        <v>11044</v>
      </c>
    </row>
    <row r="181" spans="2:13" ht="12.75" customHeight="1">
      <c r="B181" s="39"/>
      <c r="C181" s="267" t="s">
        <v>229</v>
      </c>
      <c r="D181" s="211"/>
      <c r="E181" s="211"/>
      <c r="F181" s="211"/>
      <c r="G181" s="264"/>
      <c r="H181" s="211"/>
      <c r="I181" s="100"/>
      <c r="J181" s="100"/>
      <c r="K181" s="268">
        <v>-108869</v>
      </c>
      <c r="L181" s="269"/>
      <c r="M181" s="268">
        <v>-108869</v>
      </c>
    </row>
    <row r="182" spans="2:13" ht="12.75" customHeight="1">
      <c r="B182" s="39"/>
      <c r="C182" s="267" t="s">
        <v>231</v>
      </c>
      <c r="D182" s="211"/>
      <c r="E182" s="211"/>
      <c r="F182" s="211"/>
      <c r="G182" s="264"/>
      <c r="H182" s="211"/>
      <c r="I182" s="100"/>
      <c r="J182" s="100"/>
      <c r="K182" s="268">
        <v>-43905</v>
      </c>
      <c r="L182" s="269"/>
      <c r="M182" s="268">
        <v>-43905</v>
      </c>
    </row>
    <row r="183" spans="2:13" ht="12.75" customHeight="1">
      <c r="B183" s="39"/>
      <c r="C183" s="267" t="s">
        <v>230</v>
      </c>
      <c r="D183" s="211"/>
      <c r="E183" s="211"/>
      <c r="F183" s="211"/>
      <c r="G183" s="264"/>
      <c r="H183" s="211"/>
      <c r="I183" s="100"/>
      <c r="J183" s="100"/>
      <c r="K183" s="270">
        <v>31005</v>
      </c>
      <c r="L183" s="269"/>
      <c r="M183" s="270">
        <v>31005</v>
      </c>
    </row>
    <row r="184" spans="2:13" ht="12.75" customHeight="1">
      <c r="B184" s="39"/>
      <c r="C184" s="271" t="s">
        <v>172</v>
      </c>
      <c r="D184" s="100"/>
      <c r="E184" s="100"/>
      <c r="F184" s="100"/>
      <c r="G184" s="147"/>
      <c r="H184" s="100"/>
      <c r="I184" s="100"/>
      <c r="J184" s="100"/>
      <c r="K184" s="272">
        <f>SUM(K179:K183)</f>
        <v>156</v>
      </c>
      <c r="L184" s="273"/>
      <c r="M184" s="272">
        <f>SUM(M179:M183)</f>
        <v>74256</v>
      </c>
    </row>
    <row r="185" spans="2:13" ht="12.75" customHeight="1">
      <c r="B185" s="39"/>
      <c r="C185" s="267" t="s">
        <v>232</v>
      </c>
      <c r="D185" s="211"/>
      <c r="E185" s="211"/>
      <c r="F185" s="211"/>
      <c r="G185" s="264"/>
      <c r="H185" s="211"/>
      <c r="I185" s="100"/>
      <c r="J185" s="100"/>
      <c r="K185" s="268">
        <v>-32671</v>
      </c>
      <c r="L185" s="269"/>
      <c r="M185" s="268">
        <v>-32671</v>
      </c>
    </row>
    <row r="186" spans="2:13" ht="12.75" customHeight="1">
      <c r="B186" s="39"/>
      <c r="C186" s="267" t="s">
        <v>233</v>
      </c>
      <c r="D186" s="211"/>
      <c r="E186" s="211"/>
      <c r="F186" s="211"/>
      <c r="G186" s="264"/>
      <c r="H186" s="211"/>
      <c r="I186" s="100"/>
      <c r="J186" s="100"/>
      <c r="K186" s="268">
        <v>108869</v>
      </c>
      <c r="L186" s="269"/>
      <c r="M186" s="268">
        <v>108869</v>
      </c>
    </row>
    <row r="187" spans="2:13" ht="12.75" customHeight="1">
      <c r="B187" s="39"/>
      <c r="C187" s="263"/>
      <c r="D187" s="263"/>
      <c r="E187" s="263"/>
      <c r="F187" s="263"/>
      <c r="G187" s="274"/>
      <c r="H187" s="263"/>
      <c r="I187" s="271"/>
      <c r="J187" s="100"/>
      <c r="K187" s="268"/>
      <c r="L187" s="269"/>
      <c r="M187" s="268"/>
    </row>
    <row r="188" spans="2:17" s="67" customFormat="1" ht="12.75" customHeight="1">
      <c r="B188" s="39"/>
      <c r="C188" s="271" t="s">
        <v>235</v>
      </c>
      <c r="D188" s="271"/>
      <c r="E188" s="271"/>
      <c r="F188" s="271"/>
      <c r="G188" s="275"/>
      <c r="H188" s="271"/>
      <c r="I188" s="271"/>
      <c r="J188" s="100"/>
      <c r="K188" s="276">
        <f>SUM(K184:K187)</f>
        <v>76354</v>
      </c>
      <c r="L188" s="277"/>
      <c r="M188" s="276">
        <f>SUM(M184:M187)</f>
        <v>150454</v>
      </c>
      <c r="N188" s="133"/>
      <c r="O188" s="133"/>
      <c r="P188" s="133"/>
      <c r="Q188" s="133"/>
    </row>
    <row r="189" spans="2:17" s="67" customFormat="1" ht="12.75" customHeight="1">
      <c r="B189" s="39"/>
      <c r="C189" s="271"/>
      <c r="D189" s="271"/>
      <c r="E189" s="271"/>
      <c r="F189" s="271"/>
      <c r="G189" s="275"/>
      <c r="H189" s="271"/>
      <c r="I189" s="271"/>
      <c r="J189" s="100"/>
      <c r="K189" s="277"/>
      <c r="L189" s="277"/>
      <c r="M189" s="277"/>
      <c r="N189" s="133"/>
      <c r="O189" s="133"/>
      <c r="P189" s="133"/>
      <c r="Q189" s="133"/>
    </row>
    <row r="190" spans="2:13" ht="12.75">
      <c r="B190" s="92"/>
      <c r="C190" s="92"/>
      <c r="D190" s="92"/>
      <c r="E190" s="92"/>
      <c r="F190" s="92"/>
      <c r="G190" s="148"/>
      <c r="H190" s="92"/>
      <c r="I190" s="92"/>
      <c r="J190" s="92"/>
      <c r="K190" s="92"/>
      <c r="L190" s="92"/>
      <c r="M190" s="92"/>
    </row>
    <row r="191" spans="2:13" ht="12.75">
      <c r="B191" s="72" t="s">
        <v>130</v>
      </c>
      <c r="C191" s="96"/>
      <c r="D191" s="96"/>
      <c r="E191" s="96"/>
      <c r="F191" s="96"/>
      <c r="G191" s="146"/>
      <c r="H191" s="96"/>
      <c r="I191" s="96"/>
      <c r="J191" s="96"/>
      <c r="K191" s="96"/>
      <c r="L191" s="96"/>
      <c r="M191" s="96"/>
    </row>
    <row r="192" spans="2:13" ht="12.75">
      <c r="B192" s="96"/>
      <c r="C192" s="96"/>
      <c r="D192" s="96"/>
      <c r="E192" s="96"/>
      <c r="F192" s="96"/>
      <c r="G192" s="146"/>
      <c r="H192" s="96"/>
      <c r="I192" s="96"/>
      <c r="J192" s="96"/>
      <c r="K192" s="96"/>
      <c r="L192" s="96"/>
      <c r="M192" s="96"/>
    </row>
    <row r="193" spans="1:13" ht="12.75">
      <c r="A193" s="67" t="s">
        <v>86</v>
      </c>
      <c r="B193" s="304" t="s">
        <v>173</v>
      </c>
      <c r="C193" s="304"/>
      <c r="D193" s="304"/>
      <c r="E193" s="304"/>
      <c r="F193" s="304"/>
      <c r="G193" s="304"/>
      <c r="H193" s="304"/>
      <c r="I193" s="304"/>
      <c r="J193" s="304"/>
      <c r="K193" s="304"/>
      <c r="L193" s="304"/>
      <c r="M193" s="304"/>
    </row>
    <row r="194" spans="1:13" ht="12.75">
      <c r="A194" s="67"/>
      <c r="B194" s="304"/>
      <c r="C194" s="304"/>
      <c r="D194" s="304"/>
      <c r="E194" s="304"/>
      <c r="F194" s="304"/>
      <c r="G194" s="304"/>
      <c r="H194" s="304"/>
      <c r="I194" s="304"/>
      <c r="J194" s="304"/>
      <c r="K194" s="304"/>
      <c r="L194" s="304"/>
      <c r="M194" s="304"/>
    </row>
    <row r="195" spans="1:13" ht="12.75">
      <c r="A195" s="67"/>
      <c r="B195" s="304"/>
      <c r="C195" s="304"/>
      <c r="D195" s="304"/>
      <c r="E195" s="304"/>
      <c r="F195" s="304"/>
      <c r="G195" s="304"/>
      <c r="H195" s="304"/>
      <c r="I195" s="304"/>
      <c r="J195" s="304"/>
      <c r="K195" s="304"/>
      <c r="L195" s="304"/>
      <c r="M195" s="304"/>
    </row>
    <row r="196" spans="2:13" ht="12.75">
      <c r="B196" s="237" t="s">
        <v>206</v>
      </c>
      <c r="C196" s="237"/>
      <c r="D196" s="237"/>
      <c r="E196" s="237"/>
      <c r="F196" s="237"/>
      <c r="G196" s="237"/>
      <c r="H196" s="237"/>
      <c r="I196" s="237"/>
      <c r="J196" s="237"/>
      <c r="K196" s="237"/>
      <c r="L196" s="237"/>
      <c r="M196" s="237"/>
    </row>
    <row r="198" spans="1:13" ht="12.75">
      <c r="A198" s="67" t="s">
        <v>87</v>
      </c>
      <c r="B198" s="319" t="s">
        <v>174</v>
      </c>
      <c r="C198" s="320"/>
      <c r="D198" s="320"/>
      <c r="E198" s="320"/>
      <c r="F198" s="320"/>
      <c r="G198" s="320"/>
      <c r="H198" s="320"/>
      <c r="I198" s="320"/>
      <c r="J198" s="320"/>
      <c r="K198" s="320"/>
      <c r="L198" s="320"/>
      <c r="M198" s="320"/>
    </row>
    <row r="199" spans="1:13" ht="12.75">
      <c r="A199" s="67"/>
      <c r="B199" s="320"/>
      <c r="C199" s="320"/>
      <c r="D199" s="320"/>
      <c r="E199" s="320"/>
      <c r="F199" s="320"/>
      <c r="G199" s="320"/>
      <c r="H199" s="320"/>
      <c r="I199" s="320"/>
      <c r="J199" s="320"/>
      <c r="K199" s="320"/>
      <c r="L199" s="320"/>
      <c r="M199" s="320"/>
    </row>
    <row r="200" spans="2:13" ht="12.75">
      <c r="B200" s="306" t="s">
        <v>207</v>
      </c>
      <c r="C200" s="306"/>
      <c r="D200" s="306"/>
      <c r="E200" s="306"/>
      <c r="F200" s="306"/>
      <c r="G200" s="306"/>
      <c r="H200" s="306"/>
      <c r="I200" s="306"/>
      <c r="J200" s="306"/>
      <c r="K200" s="306"/>
      <c r="L200" s="306"/>
      <c r="M200" s="306"/>
    </row>
    <row r="201" spans="2:13" ht="12.75">
      <c r="B201" s="306"/>
      <c r="C201" s="306"/>
      <c r="D201" s="306"/>
      <c r="E201" s="306"/>
      <c r="F201" s="306"/>
      <c r="G201" s="306"/>
      <c r="H201" s="306"/>
      <c r="I201" s="306"/>
      <c r="J201" s="306"/>
      <c r="K201" s="306"/>
      <c r="L201" s="306"/>
      <c r="M201" s="306"/>
    </row>
    <row r="202" spans="2:13" ht="12.75">
      <c r="B202" s="70"/>
      <c r="C202" s="70"/>
      <c r="D202" s="70"/>
      <c r="E202" s="70"/>
      <c r="F202" s="70"/>
      <c r="G202" s="154"/>
      <c r="H202" s="70"/>
      <c r="I202" s="70"/>
      <c r="J202" s="70"/>
      <c r="K202" s="70"/>
      <c r="L202" s="70"/>
      <c r="M202" s="70"/>
    </row>
    <row r="203" spans="1:2" ht="12.75">
      <c r="A203" s="67" t="s">
        <v>88</v>
      </c>
      <c r="B203" s="39" t="s">
        <v>99</v>
      </c>
    </row>
    <row r="204" spans="1:2" ht="12.75">
      <c r="A204" s="67"/>
      <c r="B204" s="39"/>
    </row>
    <row r="205" spans="2:14" ht="12.75">
      <c r="B205" s="305" t="s">
        <v>188</v>
      </c>
      <c r="C205" s="305"/>
      <c r="D205" s="305"/>
      <c r="E205" s="305"/>
      <c r="F205" s="305"/>
      <c r="G205" s="305"/>
      <c r="H205" s="305"/>
      <c r="I205" s="305"/>
      <c r="J205" s="305"/>
      <c r="K205" s="305"/>
      <c r="L205" s="305"/>
      <c r="M205" s="305"/>
      <c r="N205" s="138"/>
    </row>
    <row r="206" spans="2:14" ht="15" customHeight="1">
      <c r="B206" s="305"/>
      <c r="C206" s="305"/>
      <c r="D206" s="305"/>
      <c r="E206" s="305"/>
      <c r="F206" s="305"/>
      <c r="G206" s="305"/>
      <c r="H206" s="305"/>
      <c r="I206" s="305"/>
      <c r="J206" s="305"/>
      <c r="K206" s="305"/>
      <c r="L206" s="305"/>
      <c r="M206" s="305"/>
      <c r="N206" s="138"/>
    </row>
    <row r="207" spans="2:14" ht="10.5" customHeight="1">
      <c r="B207" s="64"/>
      <c r="C207" s="64"/>
      <c r="D207" s="64"/>
      <c r="E207" s="64"/>
      <c r="F207" s="64"/>
      <c r="G207" s="64"/>
      <c r="H207" s="64"/>
      <c r="I207" s="64"/>
      <c r="J207" s="64"/>
      <c r="K207" s="64"/>
      <c r="L207" s="64"/>
      <c r="M207" s="64"/>
      <c r="N207" s="138"/>
    </row>
    <row r="208" spans="2:14" ht="15" customHeight="1">
      <c r="B208" s="39" t="s">
        <v>139</v>
      </c>
      <c r="C208" s="39"/>
      <c r="D208" s="39"/>
      <c r="E208" s="39"/>
      <c r="F208" s="39"/>
      <c r="G208" s="169"/>
      <c r="H208" s="39"/>
      <c r="I208" s="39"/>
      <c r="J208" s="39"/>
      <c r="K208" s="39"/>
      <c r="L208" s="39"/>
      <c r="M208" s="39"/>
      <c r="N208" s="138"/>
    </row>
    <row r="209" spans="2:14" ht="15" customHeight="1">
      <c r="B209" s="39"/>
      <c r="C209" s="39"/>
      <c r="D209" s="39"/>
      <c r="E209" s="39"/>
      <c r="F209" s="39"/>
      <c r="G209" s="169"/>
      <c r="H209" s="39"/>
      <c r="I209" s="39"/>
      <c r="J209" s="39"/>
      <c r="K209" s="39"/>
      <c r="L209" s="39"/>
      <c r="M209" s="39"/>
      <c r="N209" s="138"/>
    </row>
    <row r="210" spans="2:14" ht="15" customHeight="1">
      <c r="B210" s="305" t="s">
        <v>210</v>
      </c>
      <c r="C210" s="305"/>
      <c r="D210" s="305"/>
      <c r="E210" s="305"/>
      <c r="F210" s="305"/>
      <c r="G210" s="305"/>
      <c r="H210" s="305"/>
      <c r="I210" s="305"/>
      <c r="J210" s="305"/>
      <c r="K210" s="305"/>
      <c r="L210" s="305"/>
      <c r="M210" s="305"/>
      <c r="N210" s="138"/>
    </row>
    <row r="211" spans="2:14" ht="15" customHeight="1">
      <c r="B211" s="305"/>
      <c r="C211" s="305"/>
      <c r="D211" s="305"/>
      <c r="E211" s="305"/>
      <c r="F211" s="305"/>
      <c r="G211" s="305"/>
      <c r="H211" s="305"/>
      <c r="I211" s="305"/>
      <c r="J211" s="305"/>
      <c r="K211" s="305"/>
      <c r="L211" s="305"/>
      <c r="M211" s="305"/>
      <c r="N211" s="138"/>
    </row>
    <row r="212" spans="2:14" ht="15" customHeight="1">
      <c r="B212" s="64"/>
      <c r="C212" s="64"/>
      <c r="D212" s="64"/>
      <c r="E212" s="64"/>
      <c r="F212" s="64"/>
      <c r="G212" s="145"/>
      <c r="H212" s="64"/>
      <c r="I212" s="64"/>
      <c r="J212" s="64"/>
      <c r="K212" s="64"/>
      <c r="L212" s="64"/>
      <c r="M212" s="64"/>
      <c r="N212" s="138"/>
    </row>
    <row r="213" spans="2:14" ht="15" customHeight="1">
      <c r="B213" s="170"/>
      <c r="C213" s="66"/>
      <c r="D213" s="66"/>
      <c r="E213" s="66"/>
      <c r="F213" s="66"/>
      <c r="G213" s="171"/>
      <c r="H213" s="172"/>
      <c r="I213" s="173" t="s">
        <v>140</v>
      </c>
      <c r="J213" s="174"/>
      <c r="K213" s="175" t="s">
        <v>141</v>
      </c>
      <c r="L213" s="176"/>
      <c r="M213" s="177"/>
      <c r="N213" s="138"/>
    </row>
    <row r="214" spans="2:14" ht="15" customHeight="1">
      <c r="B214" s="314" t="s">
        <v>142</v>
      </c>
      <c r="C214" s="315"/>
      <c r="D214" s="178"/>
      <c r="E214" s="37"/>
      <c r="F214" s="37"/>
      <c r="G214" s="179"/>
      <c r="H214" s="180"/>
      <c r="I214" s="181" t="s">
        <v>143</v>
      </c>
      <c r="J214" s="183"/>
      <c r="K214" s="184" t="s">
        <v>143</v>
      </c>
      <c r="L214" s="185"/>
      <c r="M214" s="184" t="s">
        <v>144</v>
      </c>
      <c r="N214" s="138"/>
    </row>
    <row r="215" spans="2:14" ht="15" customHeight="1">
      <c r="B215" s="186"/>
      <c r="C215" s="178"/>
      <c r="D215" s="178"/>
      <c r="E215" s="37"/>
      <c r="F215" s="37"/>
      <c r="G215" s="144"/>
      <c r="H215" s="187"/>
      <c r="I215" s="188" t="s">
        <v>145</v>
      </c>
      <c r="J215" s="189"/>
      <c r="K215" s="190" t="s">
        <v>145</v>
      </c>
      <c r="L215" s="191"/>
      <c r="M215" s="190" t="s">
        <v>145</v>
      </c>
      <c r="N215" s="138"/>
    </row>
    <row r="216" spans="1:14" ht="15" customHeight="1">
      <c r="A216" s="64"/>
      <c r="B216" s="174"/>
      <c r="C216" s="192"/>
      <c r="D216" s="66"/>
      <c r="E216" s="66"/>
      <c r="F216" s="66"/>
      <c r="G216" s="193"/>
      <c r="H216" s="194"/>
      <c r="I216" s="195"/>
      <c r="J216" s="183"/>
      <c r="K216" s="194"/>
      <c r="L216" s="183"/>
      <c r="M216" s="194"/>
      <c r="N216" s="138"/>
    </row>
    <row r="217" spans="1:14" ht="15" customHeight="1">
      <c r="A217" s="64"/>
      <c r="B217" s="196">
        <v>1</v>
      </c>
      <c r="C217" s="296" t="s">
        <v>146</v>
      </c>
      <c r="D217" s="296"/>
      <c r="E217" s="296"/>
      <c r="F217" s="182"/>
      <c r="G217" s="193"/>
      <c r="H217" s="194"/>
      <c r="I217" s="197">
        <v>5000</v>
      </c>
      <c r="J217" s="183"/>
      <c r="K217" s="198">
        <v>5000</v>
      </c>
      <c r="L217" s="199"/>
      <c r="M217" s="200">
        <f>+I217-K217</f>
        <v>0</v>
      </c>
      <c r="N217" s="138"/>
    </row>
    <row r="218" spans="2:14" ht="15" customHeight="1">
      <c r="B218" s="196">
        <v>2</v>
      </c>
      <c r="C218" s="296" t="s">
        <v>147</v>
      </c>
      <c r="D218" s="296"/>
      <c r="E218" s="296"/>
      <c r="F218" s="182"/>
      <c r="G218" s="179"/>
      <c r="H218" s="180"/>
      <c r="I218" s="197">
        <v>2500</v>
      </c>
      <c r="J218" s="183"/>
      <c r="K218" s="198">
        <v>0</v>
      </c>
      <c r="L218" s="199"/>
      <c r="M218" s="200">
        <f>+I218-K218</f>
        <v>2500</v>
      </c>
      <c r="N218" s="138"/>
    </row>
    <row r="219" spans="2:14" ht="15" customHeight="1">
      <c r="B219" s="196">
        <v>3</v>
      </c>
      <c r="C219" s="296" t="s">
        <v>148</v>
      </c>
      <c r="D219" s="296"/>
      <c r="E219" s="296"/>
      <c r="F219" s="182"/>
      <c r="G219" s="179"/>
      <c r="H219" s="180"/>
      <c r="I219" s="197">
        <v>1500</v>
      </c>
      <c r="J219" s="183"/>
      <c r="K219" s="198">
        <v>1559.87</v>
      </c>
      <c r="L219" s="199"/>
      <c r="M219" s="200">
        <f>+I219-K219</f>
        <v>-59.86999999999989</v>
      </c>
      <c r="N219" s="138"/>
    </row>
    <row r="220" spans="2:14" ht="15" customHeight="1">
      <c r="B220" s="196">
        <v>4</v>
      </c>
      <c r="C220" s="296" t="s">
        <v>149</v>
      </c>
      <c r="D220" s="296"/>
      <c r="E220" s="296"/>
      <c r="F220" s="182"/>
      <c r="G220" s="179"/>
      <c r="H220" s="180"/>
      <c r="I220" s="197">
        <v>884.1</v>
      </c>
      <c r="J220" s="183"/>
      <c r="K220" s="198">
        <v>193.44</v>
      </c>
      <c r="L220" s="199"/>
      <c r="M220" s="200">
        <f>+I220-K220</f>
        <v>690.6600000000001</v>
      </c>
      <c r="N220" s="138"/>
    </row>
    <row r="221" spans="2:14" ht="15" customHeight="1">
      <c r="B221" s="196"/>
      <c r="C221" s="182"/>
      <c r="D221" s="182"/>
      <c r="E221" s="182"/>
      <c r="F221" s="182"/>
      <c r="G221" s="179"/>
      <c r="H221" s="180"/>
      <c r="I221" s="197"/>
      <c r="J221" s="183"/>
      <c r="K221" s="198"/>
      <c r="L221" s="199"/>
      <c r="M221" s="200"/>
      <c r="N221" s="138"/>
    </row>
    <row r="222" spans="2:14" ht="15" customHeight="1">
      <c r="B222" s="300" t="s">
        <v>167</v>
      </c>
      <c r="C222" s="301"/>
      <c r="D222" s="201"/>
      <c r="E222" s="201"/>
      <c r="F222" s="201"/>
      <c r="G222" s="202"/>
      <c r="H222" s="203"/>
      <c r="I222" s="204">
        <f>SUM(I217:I221)</f>
        <v>9884.1</v>
      </c>
      <c r="J222" s="205"/>
      <c r="K222" s="206">
        <f>SUM(K217:K221)</f>
        <v>6753.3099999999995</v>
      </c>
      <c r="L222" s="207"/>
      <c r="M222" s="208">
        <f>+I222-K222</f>
        <v>3130.790000000001</v>
      </c>
      <c r="N222" s="138"/>
    </row>
    <row r="223" spans="2:14" ht="9" customHeight="1">
      <c r="B223" s="125"/>
      <c r="C223" s="209"/>
      <c r="I223" s="210"/>
      <c r="J223" s="64"/>
      <c r="K223" s="210"/>
      <c r="L223" s="210"/>
      <c r="M223" s="210"/>
      <c r="N223" s="138"/>
    </row>
    <row r="224" spans="2:14" ht="21" customHeight="1">
      <c r="B224" s="125" t="s">
        <v>151</v>
      </c>
      <c r="C224" s="302" t="s">
        <v>150</v>
      </c>
      <c r="D224" s="303"/>
      <c r="E224" s="303"/>
      <c r="F224" s="303"/>
      <c r="G224" s="303"/>
      <c r="H224" s="303"/>
      <c r="I224" s="303"/>
      <c r="J224" s="303"/>
      <c r="K224" s="303"/>
      <c r="L224" s="303"/>
      <c r="M224" s="303"/>
      <c r="N224" s="138"/>
    </row>
    <row r="225" spans="1:13" ht="18.75" customHeight="1">
      <c r="A225" s="67" t="s">
        <v>89</v>
      </c>
      <c r="B225" s="39" t="s">
        <v>90</v>
      </c>
      <c r="J225" s="64"/>
      <c r="K225" s="64"/>
      <c r="L225" s="64"/>
      <c r="M225" s="64"/>
    </row>
    <row r="226" spans="1:13" ht="13.5" customHeight="1">
      <c r="A226" s="67"/>
      <c r="B226" s="39"/>
      <c r="C226" s="64"/>
      <c r="D226" s="64"/>
      <c r="E226" s="64"/>
      <c r="F226" s="64"/>
      <c r="G226" s="145"/>
      <c r="H226" s="64"/>
      <c r="I226" s="64"/>
      <c r="J226" s="64"/>
      <c r="K226" s="64"/>
      <c r="L226" s="64"/>
      <c r="M226" s="64"/>
    </row>
    <row r="227" spans="2:13" ht="15" customHeight="1">
      <c r="B227" s="297" t="s">
        <v>208</v>
      </c>
      <c r="C227" s="297"/>
      <c r="D227" s="297"/>
      <c r="E227" s="297"/>
      <c r="F227" s="297"/>
      <c r="G227" s="297"/>
      <c r="H227" s="297"/>
      <c r="I227" s="297"/>
      <c r="J227" s="297"/>
      <c r="K227" s="297"/>
      <c r="L227" s="297"/>
      <c r="M227" s="297"/>
    </row>
    <row r="229" spans="1:13" ht="12" customHeight="1">
      <c r="A229" s="67" t="s">
        <v>91</v>
      </c>
      <c r="B229" s="89" t="s">
        <v>92</v>
      </c>
      <c r="C229" s="92"/>
      <c r="D229" s="92"/>
      <c r="E229" s="92"/>
      <c r="F229" s="92"/>
      <c r="G229" s="148"/>
      <c r="H229" s="92"/>
      <c r="I229" s="92"/>
      <c r="J229" s="92"/>
      <c r="K229" s="92"/>
      <c r="L229" s="92"/>
      <c r="M229" s="92"/>
    </row>
    <row r="230" spans="1:13" ht="12" customHeight="1">
      <c r="A230" s="67"/>
      <c r="B230" s="89"/>
      <c r="C230" s="92"/>
      <c r="D230" s="92"/>
      <c r="E230" s="92"/>
      <c r="F230" s="92"/>
      <c r="G230" s="148"/>
      <c r="H230" s="92"/>
      <c r="I230" s="92"/>
      <c r="J230" s="92"/>
      <c r="K230" s="92"/>
      <c r="L230" s="92"/>
      <c r="M230" s="92"/>
    </row>
    <row r="231" spans="2:13" ht="12" customHeight="1">
      <c r="B231" s="305" t="s">
        <v>100</v>
      </c>
      <c r="C231" s="305"/>
      <c r="D231" s="305"/>
      <c r="E231" s="305"/>
      <c r="F231" s="305"/>
      <c r="G231" s="305"/>
      <c r="H231" s="305"/>
      <c r="I231" s="305"/>
      <c r="J231" s="305"/>
      <c r="K231" s="305"/>
      <c r="L231" s="305"/>
      <c r="M231" s="305"/>
    </row>
    <row r="232" spans="2:13" ht="17.25" customHeight="1">
      <c r="B232" s="305"/>
      <c r="C232" s="305"/>
      <c r="D232" s="305"/>
      <c r="E232" s="305"/>
      <c r="F232" s="305"/>
      <c r="G232" s="305"/>
      <c r="H232" s="305"/>
      <c r="I232" s="305"/>
      <c r="J232" s="305"/>
      <c r="K232" s="305"/>
      <c r="L232" s="305"/>
      <c r="M232" s="305"/>
    </row>
    <row r="233" spans="2:13" ht="12" customHeight="1">
      <c r="B233" s="92"/>
      <c r="C233" s="92"/>
      <c r="D233" s="92"/>
      <c r="E233" s="92"/>
      <c r="F233" s="92"/>
      <c r="G233" s="148"/>
      <c r="H233" s="92"/>
      <c r="I233" s="92"/>
      <c r="J233" s="92"/>
      <c r="K233" s="92"/>
      <c r="L233" s="92"/>
      <c r="M233" s="92"/>
    </row>
    <row r="234" spans="1:13" ht="12" customHeight="1">
      <c r="A234" s="67" t="s">
        <v>93</v>
      </c>
      <c r="B234" s="39" t="s">
        <v>94</v>
      </c>
      <c r="C234" s="69"/>
      <c r="D234" s="69"/>
      <c r="E234" s="69"/>
      <c r="F234" s="69"/>
      <c r="G234" s="149"/>
      <c r="H234" s="69"/>
      <c r="I234" s="69"/>
      <c r="J234" s="69"/>
      <c r="K234" s="69"/>
      <c r="L234" s="69"/>
      <c r="M234" s="69"/>
    </row>
    <row r="235" spans="1:13" ht="12" customHeight="1">
      <c r="A235" s="67"/>
      <c r="B235" s="39"/>
      <c r="C235" s="69"/>
      <c r="D235" s="69"/>
      <c r="E235" s="69"/>
      <c r="F235" s="69"/>
      <c r="G235" s="149"/>
      <c r="H235" s="69"/>
      <c r="I235" s="69"/>
      <c r="J235" s="69"/>
      <c r="K235" s="69"/>
      <c r="L235" s="69"/>
      <c r="M235" s="69"/>
    </row>
    <row r="236" spans="2:13" ht="12" customHeight="1">
      <c r="B236" s="298" t="s">
        <v>138</v>
      </c>
      <c r="C236" s="299"/>
      <c r="D236" s="299"/>
      <c r="E236" s="299"/>
      <c r="F236" s="299"/>
      <c r="G236" s="299"/>
      <c r="H236" s="299"/>
      <c r="I236" s="299"/>
      <c r="J236" s="299"/>
      <c r="K236" s="299"/>
      <c r="L236" s="299"/>
      <c r="M236" s="299"/>
    </row>
    <row r="237" spans="2:13" ht="16.5" customHeight="1">
      <c r="B237" s="299"/>
      <c r="C237" s="299"/>
      <c r="D237" s="299"/>
      <c r="E237" s="299"/>
      <c r="F237" s="299"/>
      <c r="G237" s="299"/>
      <c r="H237" s="299"/>
      <c r="I237" s="299"/>
      <c r="J237" s="299"/>
      <c r="K237" s="299"/>
      <c r="L237" s="299"/>
      <c r="M237" s="299"/>
    </row>
    <row r="239" spans="1:17" ht="12.75">
      <c r="A239" s="67" t="s">
        <v>95</v>
      </c>
      <c r="B239" s="39" t="s">
        <v>222</v>
      </c>
      <c r="N239" s="36"/>
      <c r="O239" s="36"/>
      <c r="P239" s="36"/>
      <c r="Q239" s="36"/>
    </row>
    <row r="240" spans="1:17" ht="12.75">
      <c r="A240" s="67"/>
      <c r="B240" s="39"/>
      <c r="N240" s="36"/>
      <c r="O240" s="36"/>
      <c r="P240" s="36"/>
      <c r="Q240" s="36"/>
    </row>
    <row r="241" spans="2:17" ht="69" customHeight="1">
      <c r="B241" s="290" t="s">
        <v>234</v>
      </c>
      <c r="C241" s="290"/>
      <c r="D241" s="290"/>
      <c r="E241" s="290"/>
      <c r="F241" s="290"/>
      <c r="G241" s="290"/>
      <c r="H241" s="290"/>
      <c r="I241" s="290"/>
      <c r="J241" s="290"/>
      <c r="K241" s="290"/>
      <c r="L241" s="290"/>
      <c r="M241" s="290"/>
      <c r="N241" s="36"/>
      <c r="O241" s="36"/>
      <c r="P241" s="36"/>
      <c r="Q241" s="36"/>
    </row>
    <row r="242" spans="2:17" ht="6.75" customHeight="1">
      <c r="B242" s="211"/>
      <c r="C242" s="211"/>
      <c r="D242" s="211"/>
      <c r="E242" s="211"/>
      <c r="F242" s="211"/>
      <c r="G242" s="211"/>
      <c r="H242" s="211"/>
      <c r="I242" s="211"/>
      <c r="J242" s="211"/>
      <c r="K242" s="211"/>
      <c r="L242" s="211"/>
      <c r="M242" s="211"/>
      <c r="N242" s="36"/>
      <c r="O242" s="36"/>
      <c r="P242" s="36"/>
      <c r="Q242" s="36"/>
    </row>
    <row r="243" spans="2:17" ht="13.5" customHeight="1">
      <c r="B243" s="290" t="s">
        <v>225</v>
      </c>
      <c r="C243" s="290"/>
      <c r="D243" s="290"/>
      <c r="E243" s="290"/>
      <c r="F243" s="290"/>
      <c r="G243" s="290"/>
      <c r="H243" s="290"/>
      <c r="I243" s="290"/>
      <c r="J243" s="290"/>
      <c r="K243" s="290"/>
      <c r="L243" s="290"/>
      <c r="M243" s="290"/>
      <c r="N243" s="36"/>
      <c r="O243" s="36"/>
      <c r="P243" s="36"/>
      <c r="Q243" s="36"/>
    </row>
    <row r="244" spans="2:17" ht="6.75" customHeight="1">
      <c r="B244" s="211"/>
      <c r="C244" s="211"/>
      <c r="D244" s="211"/>
      <c r="E244" s="211"/>
      <c r="F244" s="211"/>
      <c r="G244" s="211"/>
      <c r="H244" s="211"/>
      <c r="I244" s="211"/>
      <c r="J244" s="211"/>
      <c r="K244" s="211"/>
      <c r="L244" s="211"/>
      <c r="M244" s="211"/>
      <c r="N244" s="36"/>
      <c r="O244" s="36"/>
      <c r="P244" s="36"/>
      <c r="Q244" s="36"/>
    </row>
    <row r="245" spans="2:17" ht="16.5" customHeight="1">
      <c r="B245" s="290" t="s">
        <v>224</v>
      </c>
      <c r="C245" s="290"/>
      <c r="D245" s="290"/>
      <c r="E245" s="290"/>
      <c r="F245" s="290"/>
      <c r="G245" s="290"/>
      <c r="H245" s="290"/>
      <c r="I245" s="290"/>
      <c r="J245" s="290"/>
      <c r="K245" s="290"/>
      <c r="L245" s="290"/>
      <c r="M245" s="290"/>
      <c r="N245" s="36"/>
      <c r="O245" s="36"/>
      <c r="P245" s="36"/>
      <c r="Q245" s="36"/>
    </row>
    <row r="247" spans="1:13" ht="12.75" customHeight="1" hidden="1">
      <c r="A247" s="67"/>
      <c r="B247" s="313"/>
      <c r="C247" s="313"/>
      <c r="D247" s="313"/>
      <c r="E247" s="313"/>
      <c r="F247" s="313"/>
      <c r="G247" s="313"/>
      <c r="H247" s="313"/>
      <c r="I247" s="313"/>
      <c r="J247" s="313"/>
      <c r="K247" s="313"/>
      <c r="L247" s="313"/>
      <c r="M247" s="313"/>
    </row>
    <row r="248" spans="2:13" ht="12.75" customHeight="1" hidden="1">
      <c r="B248" s="313"/>
      <c r="C248" s="313"/>
      <c r="D248" s="313"/>
      <c r="E248" s="313"/>
      <c r="F248" s="313"/>
      <c r="G248" s="313"/>
      <c r="H248" s="313"/>
      <c r="I248" s="313"/>
      <c r="J248" s="313"/>
      <c r="K248" s="313"/>
      <c r="L248" s="313"/>
      <c r="M248" s="313"/>
    </row>
    <row r="249" ht="0.75" customHeight="1"/>
    <row r="250" spans="1:2" ht="12.75">
      <c r="A250" s="67" t="s">
        <v>152</v>
      </c>
      <c r="B250" s="39" t="s">
        <v>96</v>
      </c>
    </row>
    <row r="251" ht="10.5" customHeight="1"/>
    <row r="252" spans="2:3" ht="12.75">
      <c r="B252" s="36" t="s">
        <v>109</v>
      </c>
      <c r="C252" s="73" t="s">
        <v>97</v>
      </c>
    </row>
    <row r="254" spans="3:13" ht="12.75" customHeight="1">
      <c r="C254" s="295" t="s">
        <v>153</v>
      </c>
      <c r="D254" s="295"/>
      <c r="E254" s="295"/>
      <c r="F254" s="295"/>
      <c r="G254" s="295"/>
      <c r="H254" s="295"/>
      <c r="I254" s="295"/>
      <c r="J254" s="295"/>
      <c r="K254" s="295"/>
      <c r="L254" s="295"/>
      <c r="M254" s="295"/>
    </row>
    <row r="255" spans="3:13" ht="12.75">
      <c r="C255" s="295"/>
      <c r="D255" s="295"/>
      <c r="E255" s="295"/>
      <c r="F255" s="295"/>
      <c r="G255" s="295"/>
      <c r="H255" s="295"/>
      <c r="I255" s="295"/>
      <c r="J255" s="295"/>
      <c r="K255" s="295"/>
      <c r="L255" s="295"/>
      <c r="M255" s="295"/>
    </row>
    <row r="257" spans="3:13" ht="12.75" customHeight="1">
      <c r="C257" s="122"/>
      <c r="D257" s="122"/>
      <c r="E257" s="122"/>
      <c r="F257" s="122"/>
      <c r="G257" s="155"/>
      <c r="H257" s="122"/>
      <c r="I257" s="292" t="s">
        <v>156</v>
      </c>
      <c r="J257" s="292"/>
      <c r="K257" s="292"/>
      <c r="L257" s="123"/>
      <c r="M257" s="123" t="s">
        <v>154</v>
      </c>
    </row>
    <row r="258" spans="3:13" ht="12.75" customHeight="1">
      <c r="C258" s="122"/>
      <c r="D258" s="122"/>
      <c r="E258" s="122"/>
      <c r="F258" s="122"/>
      <c r="G258" s="155"/>
      <c r="H258" s="122"/>
      <c r="I258" s="292" t="s">
        <v>189</v>
      </c>
      <c r="J258" s="292"/>
      <c r="K258" s="292"/>
      <c r="L258" s="123"/>
      <c r="M258" s="123" t="s">
        <v>155</v>
      </c>
    </row>
    <row r="259" spans="10:13" ht="12.75">
      <c r="J259" s="122"/>
      <c r="K259" s="123" t="s">
        <v>198</v>
      </c>
      <c r="L259" s="123"/>
      <c r="M259" s="123" t="s">
        <v>198</v>
      </c>
    </row>
    <row r="260" spans="3:13" ht="12.75">
      <c r="C260" s="293"/>
      <c r="D260" s="293"/>
      <c r="E260" s="293"/>
      <c r="F260" s="293"/>
      <c r="G260" s="293"/>
      <c r="H260" s="293"/>
      <c r="I260" s="293"/>
      <c r="J260" s="122"/>
      <c r="K260" s="123" t="s">
        <v>11</v>
      </c>
      <c r="L260" s="123"/>
      <c r="M260" s="123" t="s">
        <v>11</v>
      </c>
    </row>
    <row r="261" spans="3:13" ht="12.75">
      <c r="C261" s="124"/>
      <c r="D261" s="124"/>
      <c r="E261" s="124"/>
      <c r="F261" s="124"/>
      <c r="G261" s="156"/>
      <c r="H261" s="124"/>
      <c r="I261" s="124"/>
      <c r="J261" s="122"/>
      <c r="K261" s="123"/>
      <c r="L261" s="123"/>
      <c r="M261" s="123"/>
    </row>
    <row r="262" spans="3:17" ht="12.75">
      <c r="C262" s="294" t="s">
        <v>158</v>
      </c>
      <c r="D262" s="294"/>
      <c r="E262" s="294"/>
      <c r="F262" s="294"/>
      <c r="G262" s="294"/>
      <c r="H262" s="294"/>
      <c r="I262" s="294"/>
      <c r="J262" s="122"/>
      <c r="K262" s="126">
        <f>+CIS!F35</f>
        <v>436269</v>
      </c>
      <c r="L262" s="126"/>
      <c r="M262" s="126">
        <f>+CIS!J35</f>
        <v>510192</v>
      </c>
      <c r="N262" s="36"/>
      <c r="O262" s="36"/>
      <c r="P262" s="36"/>
      <c r="Q262" s="36"/>
    </row>
    <row r="263" spans="3:13" ht="12.75">
      <c r="C263" s="294" t="s">
        <v>185</v>
      </c>
      <c r="D263" s="294"/>
      <c r="E263" s="294"/>
      <c r="F263" s="294"/>
      <c r="G263" s="294"/>
      <c r="H263" s="294"/>
      <c r="I263" s="294"/>
      <c r="J263" s="122"/>
      <c r="K263" s="126">
        <v>163000000</v>
      </c>
      <c r="L263" s="126"/>
      <c r="M263" s="126">
        <v>163000000</v>
      </c>
    </row>
    <row r="264" spans="3:13" ht="12.75">
      <c r="C264" s="294"/>
      <c r="D264" s="294"/>
      <c r="E264" s="294"/>
      <c r="F264" s="294"/>
      <c r="G264" s="294"/>
      <c r="H264" s="294"/>
      <c r="I264" s="294"/>
      <c r="J264" s="122"/>
      <c r="K264" s="122"/>
      <c r="L264" s="122"/>
      <c r="M264" s="122"/>
    </row>
    <row r="265" spans="3:13" ht="12.75">
      <c r="C265" s="291" t="s">
        <v>159</v>
      </c>
      <c r="D265" s="291"/>
      <c r="E265" s="291"/>
      <c r="F265" s="291"/>
      <c r="G265" s="291"/>
      <c r="H265" s="291"/>
      <c r="I265" s="291"/>
      <c r="J265" s="124"/>
      <c r="K265" s="127">
        <f>K262/K263*100</f>
        <v>0.26764969325153376</v>
      </c>
      <c r="L265" s="127"/>
      <c r="M265" s="127">
        <f>M262/M263*100</f>
        <v>0.313001226993865</v>
      </c>
    </row>
    <row r="267" spans="2:3" ht="10.5" customHeight="1">
      <c r="B267" s="36" t="s">
        <v>110</v>
      </c>
      <c r="C267" s="73" t="s">
        <v>98</v>
      </c>
    </row>
    <row r="268" ht="12.75" customHeight="1"/>
    <row r="269" spans="3:13" ht="32.25" customHeight="1">
      <c r="C269" s="305" t="s">
        <v>190</v>
      </c>
      <c r="D269" s="305"/>
      <c r="E269" s="305"/>
      <c r="F269" s="305"/>
      <c r="G269" s="305"/>
      <c r="H269" s="305"/>
      <c r="I269" s="305"/>
      <c r="J269" s="305"/>
      <c r="K269" s="305"/>
      <c r="L269" s="305"/>
      <c r="M269" s="305"/>
    </row>
    <row r="270" ht="29.25" customHeight="1"/>
    <row r="271" spans="2:13" ht="12.75">
      <c r="B271" s="64"/>
      <c r="C271" s="64"/>
      <c r="D271" s="64"/>
      <c r="E271" s="64"/>
      <c r="F271" s="64"/>
      <c r="G271" s="145"/>
      <c r="H271" s="64"/>
      <c r="I271" s="64"/>
      <c r="J271" s="64"/>
      <c r="K271" s="64"/>
      <c r="L271" s="64"/>
      <c r="M271" s="64"/>
    </row>
    <row r="277" ht="12.75">
      <c r="A277" s="67"/>
    </row>
    <row r="278" ht="10.5" customHeight="1"/>
    <row r="279" ht="13.5" customHeight="1"/>
    <row r="283" ht="12.75">
      <c r="A283" s="67"/>
    </row>
    <row r="284" ht="10.5" customHeight="1"/>
    <row r="288" ht="12.75">
      <c r="A288" s="67"/>
    </row>
    <row r="289" ht="10.5" customHeight="1"/>
    <row r="293" ht="12.75">
      <c r="A293" s="67"/>
    </row>
    <row r="294" ht="10.5" customHeight="1"/>
    <row r="299" ht="12.75">
      <c r="A299" s="67"/>
    </row>
    <row r="300" ht="10.5" customHeight="1"/>
    <row r="305" ht="12.75">
      <c r="A305" s="67"/>
    </row>
    <row r="306" ht="10.5" customHeight="1"/>
    <row r="309" spans="2:13" ht="12.75">
      <c r="B309" s="69"/>
      <c r="C309" s="69"/>
      <c r="D309" s="69"/>
      <c r="E309" s="69"/>
      <c r="F309" s="69"/>
      <c r="G309" s="149"/>
      <c r="H309" s="69"/>
      <c r="I309" s="69"/>
      <c r="J309" s="69"/>
      <c r="K309" s="69"/>
      <c r="L309" s="69"/>
      <c r="M309" s="69"/>
    </row>
    <row r="310" spans="2:13" ht="12.75">
      <c r="B310" s="69"/>
      <c r="C310" s="69"/>
      <c r="D310" s="69"/>
      <c r="E310" s="69"/>
      <c r="F310" s="69"/>
      <c r="G310" s="149"/>
      <c r="H310" s="69"/>
      <c r="I310" s="69"/>
      <c r="J310" s="69"/>
      <c r="K310" s="69"/>
      <c r="L310" s="69"/>
      <c r="M310" s="69"/>
    </row>
    <row r="311" spans="7:17" s="94" customFormat="1" ht="12.75">
      <c r="G311" s="157"/>
      <c r="N311" s="139"/>
      <c r="O311" s="139"/>
      <c r="P311" s="139"/>
      <c r="Q311" s="139"/>
    </row>
    <row r="312" spans="7:17" s="94" customFormat="1" ht="12.75">
      <c r="G312" s="157"/>
      <c r="N312" s="139"/>
      <c r="O312" s="139"/>
      <c r="P312" s="139"/>
      <c r="Q312" s="139"/>
    </row>
    <row r="313" spans="7:17" s="94" customFormat="1" ht="12.75">
      <c r="G313" s="157"/>
      <c r="N313" s="139"/>
      <c r="O313" s="139"/>
      <c r="P313" s="139"/>
      <c r="Q313" s="139"/>
    </row>
    <row r="314" spans="7:17" s="94" customFormat="1" ht="12.75">
      <c r="G314" s="157"/>
      <c r="N314" s="139"/>
      <c r="O314" s="139"/>
      <c r="P314" s="139"/>
      <c r="Q314" s="139"/>
    </row>
    <row r="315" spans="7:17" s="94" customFormat="1" ht="12.75">
      <c r="G315" s="157"/>
      <c r="N315" s="139"/>
      <c r="O315" s="139"/>
      <c r="P315" s="139"/>
      <c r="Q315" s="139"/>
    </row>
    <row r="316" spans="7:17" s="94" customFormat="1" ht="12.75">
      <c r="G316" s="157"/>
      <c r="N316" s="139"/>
      <c r="O316" s="139"/>
      <c r="P316" s="139"/>
      <c r="Q316" s="139"/>
    </row>
    <row r="317" spans="7:17" s="94" customFormat="1" ht="12.75">
      <c r="G317" s="157"/>
      <c r="N317" s="139"/>
      <c r="O317" s="139"/>
      <c r="P317" s="139"/>
      <c r="Q317" s="139"/>
    </row>
    <row r="318" spans="7:17" s="94" customFormat="1" ht="12.75">
      <c r="G318" s="157"/>
      <c r="N318" s="139"/>
      <c r="O318" s="139"/>
      <c r="P318" s="139"/>
      <c r="Q318" s="139"/>
    </row>
    <row r="319" spans="7:17" s="94" customFormat="1" ht="12.75">
      <c r="G319" s="157"/>
      <c r="N319" s="139"/>
      <c r="O319" s="139"/>
      <c r="P319" s="139"/>
      <c r="Q319" s="139"/>
    </row>
    <row r="320" spans="7:17" s="94" customFormat="1" ht="12.75">
      <c r="G320" s="157"/>
      <c r="N320" s="139"/>
      <c r="O320" s="139"/>
      <c r="P320" s="139"/>
      <c r="Q320" s="139"/>
    </row>
    <row r="321" spans="7:17" s="94" customFormat="1" ht="12.75">
      <c r="G321" s="157"/>
      <c r="N321" s="139"/>
      <c r="O321" s="139"/>
      <c r="P321" s="139"/>
      <c r="Q321" s="139"/>
    </row>
    <row r="322" spans="7:17" s="94" customFormat="1" ht="12.75">
      <c r="G322" s="157"/>
      <c r="N322" s="139"/>
      <c r="O322" s="139"/>
      <c r="P322" s="139"/>
      <c r="Q322" s="139"/>
    </row>
    <row r="323" spans="7:17" s="94" customFormat="1" ht="12.75">
      <c r="G323" s="157"/>
      <c r="N323" s="139"/>
      <c r="O323" s="139"/>
      <c r="P323" s="139"/>
      <c r="Q323" s="139"/>
    </row>
    <row r="324" spans="7:17" s="94" customFormat="1" ht="12.75">
      <c r="G324" s="157"/>
      <c r="N324" s="139"/>
      <c r="O324" s="139"/>
      <c r="P324" s="139"/>
      <c r="Q324" s="139"/>
    </row>
    <row r="325" spans="7:17" s="94" customFormat="1" ht="12.75">
      <c r="G325" s="157"/>
      <c r="N325" s="139"/>
      <c r="O325" s="139"/>
      <c r="P325" s="139"/>
      <c r="Q325" s="139"/>
    </row>
    <row r="326" spans="7:17" s="94" customFormat="1" ht="12.75">
      <c r="G326" s="157"/>
      <c r="N326" s="139"/>
      <c r="O326" s="139"/>
      <c r="P326" s="139"/>
      <c r="Q326" s="139"/>
    </row>
    <row r="327" spans="7:17" s="94" customFormat="1" ht="12.75">
      <c r="G327" s="157"/>
      <c r="N327" s="139"/>
      <c r="O327" s="139"/>
      <c r="P327" s="139"/>
      <c r="Q327" s="139"/>
    </row>
    <row r="328" spans="7:17" s="94" customFormat="1" ht="12.75">
      <c r="G328" s="157"/>
      <c r="N328" s="139"/>
      <c r="O328" s="139"/>
      <c r="P328" s="139"/>
      <c r="Q328" s="139"/>
    </row>
    <row r="329" spans="7:17" s="94" customFormat="1" ht="12.75">
      <c r="G329" s="157"/>
      <c r="N329" s="139"/>
      <c r="O329" s="139"/>
      <c r="P329" s="139"/>
      <c r="Q329" s="139"/>
    </row>
    <row r="330" spans="7:17" s="94" customFormat="1" ht="12.75">
      <c r="G330" s="157"/>
      <c r="N330" s="139"/>
      <c r="O330" s="139"/>
      <c r="P330" s="139"/>
      <c r="Q330" s="139"/>
    </row>
    <row r="331" spans="7:17" s="94" customFormat="1" ht="12.75">
      <c r="G331" s="157"/>
      <c r="N331" s="139"/>
      <c r="O331" s="139"/>
      <c r="P331" s="139"/>
      <c r="Q331" s="139"/>
    </row>
    <row r="332" spans="7:17" s="94" customFormat="1" ht="12.75">
      <c r="G332" s="157"/>
      <c r="N332" s="139"/>
      <c r="O332" s="139"/>
      <c r="P332" s="139"/>
      <c r="Q332" s="139"/>
    </row>
    <row r="333" spans="7:17" s="94" customFormat="1" ht="12.75">
      <c r="G333" s="157"/>
      <c r="N333" s="139"/>
      <c r="O333" s="139"/>
      <c r="P333" s="139"/>
      <c r="Q333" s="139"/>
    </row>
    <row r="334" spans="7:17" s="94" customFormat="1" ht="12.75">
      <c r="G334" s="157"/>
      <c r="N334" s="139"/>
      <c r="O334" s="139"/>
      <c r="P334" s="139"/>
      <c r="Q334" s="139"/>
    </row>
    <row r="335" spans="7:17" s="94" customFormat="1" ht="12.75">
      <c r="G335" s="157"/>
      <c r="N335" s="139"/>
      <c r="O335" s="139"/>
      <c r="P335" s="139"/>
      <c r="Q335" s="139"/>
    </row>
    <row r="336" spans="7:17" s="94" customFormat="1" ht="12.75">
      <c r="G336" s="157"/>
      <c r="N336" s="139"/>
      <c r="O336" s="139"/>
      <c r="P336" s="139"/>
      <c r="Q336" s="139"/>
    </row>
    <row r="337" spans="7:17" s="94" customFormat="1" ht="12.75">
      <c r="G337" s="157"/>
      <c r="N337" s="139"/>
      <c r="O337" s="139"/>
      <c r="P337" s="139"/>
      <c r="Q337" s="139"/>
    </row>
    <row r="338" spans="7:17" s="94" customFormat="1" ht="12.75">
      <c r="G338" s="157"/>
      <c r="N338" s="139"/>
      <c r="O338" s="139"/>
      <c r="P338" s="139"/>
      <c r="Q338" s="139"/>
    </row>
    <row r="339" spans="7:17" s="94" customFormat="1" ht="12.75">
      <c r="G339" s="157"/>
      <c r="N339" s="139"/>
      <c r="O339" s="139"/>
      <c r="P339" s="139"/>
      <c r="Q339" s="139"/>
    </row>
    <row r="340" spans="7:17" s="94" customFormat="1" ht="12.75">
      <c r="G340" s="157"/>
      <c r="N340" s="139"/>
      <c r="O340" s="139"/>
      <c r="P340" s="139"/>
      <c r="Q340" s="139"/>
    </row>
    <row r="341" spans="7:17" s="94" customFormat="1" ht="12.75">
      <c r="G341" s="157"/>
      <c r="N341" s="139"/>
      <c r="O341" s="139"/>
      <c r="P341" s="139"/>
      <c r="Q341" s="139"/>
    </row>
    <row r="342" spans="7:17" s="94" customFormat="1" ht="12.75">
      <c r="G342" s="157"/>
      <c r="N342" s="139"/>
      <c r="O342" s="139"/>
      <c r="P342" s="139"/>
      <c r="Q342" s="139"/>
    </row>
    <row r="343" spans="7:17" s="94" customFormat="1" ht="12.75">
      <c r="G343" s="157"/>
      <c r="N343" s="139"/>
      <c r="O343" s="139"/>
      <c r="P343" s="139"/>
      <c r="Q343" s="139"/>
    </row>
    <row r="344" spans="7:17" s="94" customFormat="1" ht="12.75">
      <c r="G344" s="157"/>
      <c r="N344" s="139"/>
      <c r="O344" s="139"/>
      <c r="P344" s="139"/>
      <c r="Q344" s="139"/>
    </row>
    <row r="345" spans="7:17" s="94" customFormat="1" ht="12.75">
      <c r="G345" s="157"/>
      <c r="N345" s="139"/>
      <c r="O345" s="139"/>
      <c r="P345" s="139"/>
      <c r="Q345" s="139"/>
    </row>
    <row r="346" spans="7:17" s="94" customFormat="1" ht="12.75">
      <c r="G346" s="157"/>
      <c r="N346" s="139"/>
      <c r="O346" s="139"/>
      <c r="P346" s="139"/>
      <c r="Q346" s="139"/>
    </row>
    <row r="347" spans="7:17" s="94" customFormat="1" ht="12.75">
      <c r="G347" s="157"/>
      <c r="N347" s="139"/>
      <c r="O347" s="139"/>
      <c r="P347" s="139"/>
      <c r="Q347" s="139"/>
    </row>
    <row r="348" spans="7:17" s="94" customFormat="1" ht="12.75">
      <c r="G348" s="157"/>
      <c r="N348" s="139"/>
      <c r="O348" s="139"/>
      <c r="P348" s="139"/>
      <c r="Q348" s="139"/>
    </row>
    <row r="349" spans="7:17" s="94" customFormat="1" ht="12.75">
      <c r="G349" s="157"/>
      <c r="N349" s="139"/>
      <c r="O349" s="139"/>
      <c r="P349" s="139"/>
      <c r="Q349" s="139"/>
    </row>
    <row r="350" spans="7:17" s="94" customFormat="1" ht="12.75">
      <c r="G350" s="157"/>
      <c r="N350" s="139"/>
      <c r="O350" s="139"/>
      <c r="P350" s="139"/>
      <c r="Q350" s="139"/>
    </row>
    <row r="351" spans="7:17" s="94" customFormat="1" ht="12.75">
      <c r="G351" s="157"/>
      <c r="N351" s="139"/>
      <c r="O351" s="139"/>
      <c r="P351" s="139"/>
      <c r="Q351" s="139"/>
    </row>
    <row r="352" spans="7:17" s="94" customFormat="1" ht="12.75">
      <c r="G352" s="157"/>
      <c r="N352" s="139"/>
      <c r="O352" s="139"/>
      <c r="P352" s="139"/>
      <c r="Q352" s="139"/>
    </row>
    <row r="353" spans="7:17" s="94" customFormat="1" ht="12.75">
      <c r="G353" s="157"/>
      <c r="N353" s="139"/>
      <c r="O353" s="139"/>
      <c r="P353" s="139"/>
      <c r="Q353" s="139"/>
    </row>
    <row r="354" spans="7:17" s="94" customFormat="1" ht="12.75">
      <c r="G354" s="157"/>
      <c r="N354" s="139"/>
      <c r="O354" s="139"/>
      <c r="P354" s="139"/>
      <c r="Q354" s="139"/>
    </row>
    <row r="355" spans="7:17" s="94" customFormat="1" ht="12.75">
      <c r="G355" s="157"/>
      <c r="N355" s="139"/>
      <c r="O355" s="139"/>
      <c r="P355" s="139"/>
      <c r="Q355" s="139"/>
    </row>
    <row r="356" spans="7:17" s="94" customFormat="1" ht="12.75">
      <c r="G356" s="157"/>
      <c r="N356" s="139"/>
      <c r="O356" s="139"/>
      <c r="P356" s="139"/>
      <c r="Q356" s="139"/>
    </row>
    <row r="357" spans="7:17" s="94" customFormat="1" ht="12.75">
      <c r="G357" s="157"/>
      <c r="N357" s="139"/>
      <c r="O357" s="139"/>
      <c r="P357" s="139"/>
      <c r="Q357" s="139"/>
    </row>
    <row r="358" spans="7:17" s="94" customFormat="1" ht="12.75">
      <c r="G358" s="157"/>
      <c r="N358" s="139"/>
      <c r="O358" s="139"/>
      <c r="P358" s="139"/>
      <c r="Q358" s="139"/>
    </row>
    <row r="359" spans="7:17" s="94" customFormat="1" ht="12.75">
      <c r="G359" s="157"/>
      <c r="N359" s="139"/>
      <c r="O359" s="139"/>
      <c r="P359" s="139"/>
      <c r="Q359" s="139"/>
    </row>
    <row r="360" spans="7:17" s="94" customFormat="1" ht="12.75">
      <c r="G360" s="157"/>
      <c r="N360" s="139"/>
      <c r="O360" s="139"/>
      <c r="P360" s="139"/>
      <c r="Q360" s="139"/>
    </row>
    <row r="361" spans="7:17" s="94" customFormat="1" ht="12.75">
      <c r="G361" s="157"/>
      <c r="N361" s="139"/>
      <c r="O361" s="139"/>
      <c r="P361" s="139"/>
      <c r="Q361" s="139"/>
    </row>
    <row r="362" spans="7:17" s="94" customFormat="1" ht="12.75">
      <c r="G362" s="157"/>
      <c r="N362" s="139"/>
      <c r="O362" s="139"/>
      <c r="P362" s="139"/>
      <c r="Q362" s="139"/>
    </row>
    <row r="363" spans="7:17" s="94" customFormat="1" ht="12.75">
      <c r="G363" s="157"/>
      <c r="N363" s="139"/>
      <c r="O363" s="139"/>
      <c r="P363" s="139"/>
      <c r="Q363" s="139"/>
    </row>
    <row r="364" spans="7:17" s="94" customFormat="1" ht="12.75">
      <c r="G364" s="157"/>
      <c r="N364" s="139"/>
      <c r="O364" s="139"/>
      <c r="P364" s="139"/>
      <c r="Q364" s="139"/>
    </row>
    <row r="365" spans="7:17" s="94" customFormat="1" ht="12.75">
      <c r="G365" s="157"/>
      <c r="N365" s="139"/>
      <c r="O365" s="139"/>
      <c r="P365" s="139"/>
      <c r="Q365" s="139"/>
    </row>
    <row r="366" spans="7:17" s="94" customFormat="1" ht="12.75">
      <c r="G366" s="157"/>
      <c r="N366" s="139"/>
      <c r="O366" s="139"/>
      <c r="P366" s="139"/>
      <c r="Q366" s="139"/>
    </row>
    <row r="367" spans="7:17" s="94" customFormat="1" ht="12.75">
      <c r="G367" s="157"/>
      <c r="N367" s="139"/>
      <c r="O367" s="139"/>
      <c r="P367" s="139"/>
      <c r="Q367" s="139"/>
    </row>
    <row r="368" spans="7:17" s="94" customFormat="1" ht="12.75">
      <c r="G368" s="157"/>
      <c r="N368" s="139"/>
      <c r="O368" s="139"/>
      <c r="P368" s="139"/>
      <c r="Q368" s="139"/>
    </row>
    <row r="369" spans="7:17" s="94" customFormat="1" ht="12.75">
      <c r="G369" s="157"/>
      <c r="N369" s="139"/>
      <c r="O369" s="139"/>
      <c r="P369" s="139"/>
      <c r="Q369" s="139"/>
    </row>
    <row r="370" spans="7:17" s="94" customFormat="1" ht="12.75">
      <c r="G370" s="157"/>
      <c r="N370" s="139"/>
      <c r="O370" s="139"/>
      <c r="P370" s="139"/>
      <c r="Q370" s="139"/>
    </row>
    <row r="371" spans="7:17" s="94" customFormat="1" ht="12.75">
      <c r="G371" s="157"/>
      <c r="N371" s="139"/>
      <c r="O371" s="139"/>
      <c r="P371" s="139"/>
      <c r="Q371" s="139"/>
    </row>
    <row r="372" spans="7:17" s="94" customFormat="1" ht="12.75">
      <c r="G372" s="157"/>
      <c r="N372" s="139"/>
      <c r="O372" s="139"/>
      <c r="P372" s="139"/>
      <c r="Q372" s="139"/>
    </row>
    <row r="373" spans="7:17" s="94" customFormat="1" ht="12.75">
      <c r="G373" s="157"/>
      <c r="N373" s="139"/>
      <c r="O373" s="139"/>
      <c r="P373" s="139"/>
      <c r="Q373" s="139"/>
    </row>
    <row r="374" spans="7:17" s="94" customFormat="1" ht="12.75">
      <c r="G374" s="157"/>
      <c r="N374" s="139"/>
      <c r="O374" s="139"/>
      <c r="P374" s="139"/>
      <c r="Q374" s="139"/>
    </row>
    <row r="375" spans="7:17" s="94" customFormat="1" ht="12.75">
      <c r="G375" s="157"/>
      <c r="N375" s="139"/>
      <c r="O375" s="139"/>
      <c r="P375" s="139"/>
      <c r="Q375" s="139"/>
    </row>
    <row r="376" spans="7:17" s="94" customFormat="1" ht="12.75">
      <c r="G376" s="157"/>
      <c r="N376" s="139"/>
      <c r="O376" s="139"/>
      <c r="P376" s="139"/>
      <c r="Q376" s="139"/>
    </row>
    <row r="377" spans="7:17" s="94" customFormat="1" ht="12.75">
      <c r="G377" s="157"/>
      <c r="N377" s="139"/>
      <c r="O377" s="139"/>
      <c r="P377" s="139"/>
      <c r="Q377" s="139"/>
    </row>
    <row r="378" spans="7:17" s="94" customFormat="1" ht="12.75">
      <c r="G378" s="157"/>
      <c r="N378" s="139"/>
      <c r="O378" s="139"/>
      <c r="P378" s="139"/>
      <c r="Q378" s="139"/>
    </row>
    <row r="379" spans="7:17" s="94" customFormat="1" ht="12.75">
      <c r="G379" s="157"/>
      <c r="N379" s="139"/>
      <c r="O379" s="139"/>
      <c r="P379" s="139"/>
      <c r="Q379" s="139"/>
    </row>
    <row r="380" spans="7:17" s="94" customFormat="1" ht="12.75">
      <c r="G380" s="157"/>
      <c r="N380" s="139"/>
      <c r="O380" s="139"/>
      <c r="P380" s="139"/>
      <c r="Q380" s="139"/>
    </row>
    <row r="381" spans="7:17" s="94" customFormat="1" ht="12.75">
      <c r="G381" s="157"/>
      <c r="N381" s="139"/>
      <c r="O381" s="139"/>
      <c r="P381" s="139"/>
      <c r="Q381" s="139"/>
    </row>
    <row r="382" spans="7:17" s="94" customFormat="1" ht="12.75">
      <c r="G382" s="157"/>
      <c r="N382" s="139"/>
      <c r="O382" s="139"/>
      <c r="P382" s="139"/>
      <c r="Q382" s="139"/>
    </row>
    <row r="383" spans="7:17" s="94" customFormat="1" ht="12.75">
      <c r="G383" s="157"/>
      <c r="N383" s="139"/>
      <c r="O383" s="139"/>
      <c r="P383" s="139"/>
      <c r="Q383" s="139"/>
    </row>
    <row r="384" spans="7:17" s="94" customFormat="1" ht="12.75">
      <c r="G384" s="157"/>
      <c r="N384" s="139"/>
      <c r="O384" s="139"/>
      <c r="P384" s="139"/>
      <c r="Q384" s="139"/>
    </row>
    <row r="385" spans="7:17" s="94" customFormat="1" ht="12.75">
      <c r="G385" s="157"/>
      <c r="N385" s="139"/>
      <c r="O385" s="139"/>
      <c r="P385" s="139"/>
      <c r="Q385" s="139"/>
    </row>
    <row r="386" spans="7:17" s="94" customFormat="1" ht="12.75">
      <c r="G386" s="157"/>
      <c r="N386" s="139"/>
      <c r="O386" s="139"/>
      <c r="P386" s="139"/>
      <c r="Q386" s="139"/>
    </row>
    <row r="387" spans="7:17" s="94" customFormat="1" ht="12.75">
      <c r="G387" s="157"/>
      <c r="N387" s="139"/>
      <c r="O387" s="139"/>
      <c r="P387" s="139"/>
      <c r="Q387" s="139"/>
    </row>
    <row r="388" spans="7:17" s="94" customFormat="1" ht="12.75">
      <c r="G388" s="157"/>
      <c r="N388" s="139"/>
      <c r="O388" s="139"/>
      <c r="P388" s="139"/>
      <c r="Q388" s="139"/>
    </row>
    <row r="389" spans="7:17" s="94" customFormat="1" ht="12.75">
      <c r="G389" s="157"/>
      <c r="N389" s="139"/>
      <c r="O389" s="139"/>
      <c r="P389" s="139"/>
      <c r="Q389" s="139"/>
    </row>
    <row r="390" spans="7:17" s="94" customFormat="1" ht="12.75">
      <c r="G390" s="157"/>
      <c r="N390" s="139"/>
      <c r="O390" s="139"/>
      <c r="P390" s="139"/>
      <c r="Q390" s="139"/>
    </row>
    <row r="391" spans="7:17" s="94" customFormat="1" ht="12.75">
      <c r="G391" s="157"/>
      <c r="N391" s="139"/>
      <c r="O391" s="139"/>
      <c r="P391" s="139"/>
      <c r="Q391" s="139"/>
    </row>
    <row r="392" spans="7:17" s="94" customFormat="1" ht="12.75">
      <c r="G392" s="157"/>
      <c r="N392" s="139"/>
      <c r="O392" s="139"/>
      <c r="P392" s="139"/>
      <c r="Q392" s="139"/>
    </row>
    <row r="393" spans="7:17" s="94" customFormat="1" ht="12.75">
      <c r="G393" s="157"/>
      <c r="N393" s="139"/>
      <c r="O393" s="139"/>
      <c r="P393" s="139"/>
      <c r="Q393" s="139"/>
    </row>
    <row r="394" spans="7:17" s="94" customFormat="1" ht="12.75">
      <c r="G394" s="157"/>
      <c r="N394" s="139"/>
      <c r="O394" s="139"/>
      <c r="P394" s="139"/>
      <c r="Q394" s="139"/>
    </row>
    <row r="395" spans="7:17" s="94" customFormat="1" ht="12.75">
      <c r="G395" s="157"/>
      <c r="N395" s="139"/>
      <c r="O395" s="139"/>
      <c r="P395" s="139"/>
      <c r="Q395" s="139"/>
    </row>
    <row r="396" spans="7:17" s="94" customFormat="1" ht="12.75">
      <c r="G396" s="157"/>
      <c r="N396" s="139"/>
      <c r="O396" s="139"/>
      <c r="P396" s="139"/>
      <c r="Q396" s="139"/>
    </row>
    <row r="397" spans="7:17" s="94" customFormat="1" ht="12.75">
      <c r="G397" s="157"/>
      <c r="N397" s="139"/>
      <c r="O397" s="139"/>
      <c r="P397" s="139"/>
      <c r="Q397" s="139"/>
    </row>
    <row r="398" spans="7:17" s="94" customFormat="1" ht="12.75">
      <c r="G398" s="157"/>
      <c r="N398" s="139"/>
      <c r="O398" s="139"/>
      <c r="P398" s="139"/>
      <c r="Q398" s="139"/>
    </row>
    <row r="399" spans="7:17" s="94" customFormat="1" ht="12.75">
      <c r="G399" s="157"/>
      <c r="N399" s="139"/>
      <c r="O399" s="139"/>
      <c r="P399" s="139"/>
      <c r="Q399" s="139"/>
    </row>
    <row r="400" spans="7:17" s="94" customFormat="1" ht="12.75">
      <c r="G400" s="157"/>
      <c r="N400" s="139"/>
      <c r="O400" s="139"/>
      <c r="P400" s="139"/>
      <c r="Q400" s="139"/>
    </row>
    <row r="401" spans="7:17" s="94" customFormat="1" ht="12.75">
      <c r="G401" s="157"/>
      <c r="N401" s="139"/>
      <c r="O401" s="139"/>
      <c r="P401" s="139"/>
      <c r="Q401" s="139"/>
    </row>
    <row r="402" spans="7:17" s="94" customFormat="1" ht="12.75">
      <c r="G402" s="157"/>
      <c r="N402" s="139"/>
      <c r="O402" s="139"/>
      <c r="P402" s="139"/>
      <c r="Q402" s="139"/>
    </row>
    <row r="403" spans="7:17" s="94" customFormat="1" ht="12.75">
      <c r="G403" s="157"/>
      <c r="N403" s="139"/>
      <c r="O403" s="139"/>
      <c r="P403" s="139"/>
      <c r="Q403" s="139"/>
    </row>
    <row r="404" spans="7:17" s="94" customFormat="1" ht="12.75">
      <c r="G404" s="157"/>
      <c r="N404" s="139"/>
      <c r="O404" s="139"/>
      <c r="P404" s="139"/>
      <c r="Q404" s="139"/>
    </row>
    <row r="405" spans="7:17" s="94" customFormat="1" ht="12.75">
      <c r="G405" s="157"/>
      <c r="N405" s="139"/>
      <c r="O405" s="139"/>
      <c r="P405" s="139"/>
      <c r="Q405" s="139"/>
    </row>
    <row r="406" spans="7:17" s="94" customFormat="1" ht="12.75">
      <c r="G406" s="157"/>
      <c r="N406" s="139"/>
      <c r="O406" s="139"/>
      <c r="P406" s="139"/>
      <c r="Q406" s="139"/>
    </row>
    <row r="407" spans="7:17" s="94" customFormat="1" ht="12.75">
      <c r="G407" s="157"/>
      <c r="N407" s="139"/>
      <c r="O407" s="139"/>
      <c r="P407" s="139"/>
      <c r="Q407" s="139"/>
    </row>
    <row r="408" spans="7:17" s="94" customFormat="1" ht="12.75">
      <c r="G408" s="157"/>
      <c r="N408" s="139"/>
      <c r="O408" s="139"/>
      <c r="P408" s="139"/>
      <c r="Q408" s="139"/>
    </row>
    <row r="409" spans="7:17" s="94" customFormat="1" ht="12.75">
      <c r="G409" s="157"/>
      <c r="N409" s="139"/>
      <c r="O409" s="139"/>
      <c r="P409" s="139"/>
      <c r="Q409" s="139"/>
    </row>
    <row r="410" spans="7:17" s="94" customFormat="1" ht="12.75">
      <c r="G410" s="157"/>
      <c r="N410" s="139"/>
      <c r="O410" s="139"/>
      <c r="P410" s="139"/>
      <c r="Q410" s="139"/>
    </row>
    <row r="411" spans="7:17" s="94" customFormat="1" ht="12.75">
      <c r="G411" s="157"/>
      <c r="N411" s="139"/>
      <c r="O411" s="139"/>
      <c r="P411" s="139"/>
      <c r="Q411" s="139"/>
    </row>
    <row r="412" spans="7:17" s="94" customFormat="1" ht="12.75">
      <c r="G412" s="157"/>
      <c r="N412" s="139"/>
      <c r="O412" s="139"/>
      <c r="P412" s="139"/>
      <c r="Q412" s="139"/>
    </row>
    <row r="413" spans="7:17" s="94" customFormat="1" ht="12.75">
      <c r="G413" s="157"/>
      <c r="N413" s="139"/>
      <c r="O413" s="139"/>
      <c r="P413" s="139"/>
      <c r="Q413" s="139"/>
    </row>
    <row r="414" spans="7:17" s="94" customFormat="1" ht="12.75">
      <c r="G414" s="157"/>
      <c r="N414" s="139"/>
      <c r="O414" s="139"/>
      <c r="P414" s="139"/>
      <c r="Q414" s="139"/>
    </row>
    <row r="415" spans="7:17" s="94" customFormat="1" ht="12.75">
      <c r="G415" s="157"/>
      <c r="N415" s="139"/>
      <c r="O415" s="139"/>
      <c r="P415" s="139"/>
      <c r="Q415" s="139"/>
    </row>
    <row r="416" spans="7:17" s="94" customFormat="1" ht="12.75">
      <c r="G416" s="157"/>
      <c r="N416" s="139"/>
      <c r="O416" s="139"/>
      <c r="P416" s="139"/>
      <c r="Q416" s="139"/>
    </row>
    <row r="417" spans="7:17" s="94" customFormat="1" ht="12.75">
      <c r="G417" s="157"/>
      <c r="N417" s="139"/>
      <c r="O417" s="139"/>
      <c r="P417" s="139"/>
      <c r="Q417" s="139"/>
    </row>
    <row r="418" spans="7:17" s="94" customFormat="1" ht="12.75">
      <c r="G418" s="157"/>
      <c r="N418" s="139"/>
      <c r="O418" s="139"/>
      <c r="P418" s="139"/>
      <c r="Q418" s="139"/>
    </row>
    <row r="419" spans="7:17" s="94" customFormat="1" ht="12.75">
      <c r="G419" s="157"/>
      <c r="N419" s="139"/>
      <c r="O419" s="139"/>
      <c r="P419" s="139"/>
      <c r="Q419" s="139"/>
    </row>
    <row r="420" spans="7:17" s="94" customFormat="1" ht="12.75">
      <c r="G420" s="157"/>
      <c r="N420" s="139"/>
      <c r="O420" s="139"/>
      <c r="P420" s="139"/>
      <c r="Q420" s="139"/>
    </row>
    <row r="421" spans="7:17" s="94" customFormat="1" ht="12.75">
      <c r="G421" s="157"/>
      <c r="N421" s="139"/>
      <c r="O421" s="139"/>
      <c r="P421" s="139"/>
      <c r="Q421" s="139"/>
    </row>
    <row r="422" spans="7:17" s="94" customFormat="1" ht="12.75">
      <c r="G422" s="157"/>
      <c r="N422" s="139"/>
      <c r="O422" s="139"/>
      <c r="P422" s="139"/>
      <c r="Q422" s="139"/>
    </row>
    <row r="423" spans="7:17" s="94" customFormat="1" ht="12.75">
      <c r="G423" s="157"/>
      <c r="N423" s="139"/>
      <c r="O423" s="139"/>
      <c r="P423" s="139"/>
      <c r="Q423" s="139"/>
    </row>
    <row r="424" spans="7:17" s="94" customFormat="1" ht="12.75">
      <c r="G424" s="157"/>
      <c r="N424" s="139"/>
      <c r="O424" s="139"/>
      <c r="P424" s="139"/>
      <c r="Q424" s="139"/>
    </row>
    <row r="425" spans="7:17" s="94" customFormat="1" ht="12.75">
      <c r="G425" s="157"/>
      <c r="N425" s="139"/>
      <c r="O425" s="139"/>
      <c r="P425" s="139"/>
      <c r="Q425" s="139"/>
    </row>
    <row r="426" spans="7:17" s="94" customFormat="1" ht="12.75">
      <c r="G426" s="157"/>
      <c r="N426" s="139"/>
      <c r="O426" s="139"/>
      <c r="P426" s="139"/>
      <c r="Q426" s="139"/>
    </row>
    <row r="427" spans="7:17" s="94" customFormat="1" ht="12.75">
      <c r="G427" s="157"/>
      <c r="N427" s="139"/>
      <c r="O427" s="139"/>
      <c r="P427" s="139"/>
      <c r="Q427" s="139"/>
    </row>
    <row r="428" spans="7:17" s="94" customFormat="1" ht="12.75">
      <c r="G428" s="157"/>
      <c r="N428" s="139"/>
      <c r="O428" s="139"/>
      <c r="P428" s="139"/>
      <c r="Q428" s="139"/>
    </row>
    <row r="429" spans="7:17" s="94" customFormat="1" ht="12.75">
      <c r="G429" s="157"/>
      <c r="N429" s="139"/>
      <c r="O429" s="139"/>
      <c r="P429" s="139"/>
      <c r="Q429" s="139"/>
    </row>
    <row r="430" spans="7:17" s="94" customFormat="1" ht="12.75">
      <c r="G430" s="157"/>
      <c r="N430" s="139"/>
      <c r="O430" s="139"/>
      <c r="P430" s="139"/>
      <c r="Q430" s="139"/>
    </row>
    <row r="431" spans="7:17" s="94" customFormat="1" ht="12.75">
      <c r="G431" s="157"/>
      <c r="N431" s="139"/>
      <c r="O431" s="139"/>
      <c r="P431" s="139"/>
      <c r="Q431" s="139"/>
    </row>
    <row r="432" spans="7:17" s="94" customFormat="1" ht="12.75">
      <c r="G432" s="157"/>
      <c r="N432" s="139"/>
      <c r="O432" s="139"/>
      <c r="P432" s="139"/>
      <c r="Q432" s="139"/>
    </row>
    <row r="433" spans="7:17" s="94" customFormat="1" ht="12.75">
      <c r="G433" s="157"/>
      <c r="N433" s="139"/>
      <c r="O433" s="139"/>
      <c r="P433" s="139"/>
      <c r="Q433" s="139"/>
    </row>
    <row r="434" spans="7:17" s="94" customFormat="1" ht="12.75">
      <c r="G434" s="157"/>
      <c r="N434" s="139"/>
      <c r="O434" s="139"/>
      <c r="P434" s="139"/>
      <c r="Q434" s="139"/>
    </row>
    <row r="435" spans="7:17" s="94" customFormat="1" ht="12.75">
      <c r="G435" s="157"/>
      <c r="N435" s="139"/>
      <c r="O435" s="139"/>
      <c r="P435" s="139"/>
      <c r="Q435" s="139"/>
    </row>
    <row r="436" spans="7:17" s="94" customFormat="1" ht="12.75">
      <c r="G436" s="157"/>
      <c r="N436" s="139"/>
      <c r="O436" s="139"/>
      <c r="P436" s="139"/>
      <c r="Q436" s="139"/>
    </row>
    <row r="437" spans="7:17" s="94" customFormat="1" ht="12.75">
      <c r="G437" s="157"/>
      <c r="N437" s="139"/>
      <c r="O437" s="139"/>
      <c r="P437" s="139"/>
      <c r="Q437" s="139"/>
    </row>
    <row r="438" spans="7:17" s="94" customFormat="1" ht="12.75">
      <c r="G438" s="157"/>
      <c r="N438" s="139"/>
      <c r="O438" s="139"/>
      <c r="P438" s="139"/>
      <c r="Q438" s="139"/>
    </row>
    <row r="439" spans="7:17" s="94" customFormat="1" ht="12.75">
      <c r="G439" s="157"/>
      <c r="N439" s="139"/>
      <c r="O439" s="139"/>
      <c r="P439" s="139"/>
      <c r="Q439" s="139"/>
    </row>
    <row r="440" spans="7:17" s="94" customFormat="1" ht="12.75">
      <c r="G440" s="157"/>
      <c r="N440" s="139"/>
      <c r="O440" s="139"/>
      <c r="P440" s="139"/>
      <c r="Q440" s="139"/>
    </row>
    <row r="441" spans="7:17" s="94" customFormat="1" ht="12.75">
      <c r="G441" s="157"/>
      <c r="N441" s="139"/>
      <c r="O441" s="139"/>
      <c r="P441" s="139"/>
      <c r="Q441" s="139"/>
    </row>
    <row r="442" spans="7:17" s="94" customFormat="1" ht="12.75">
      <c r="G442" s="157"/>
      <c r="N442" s="139"/>
      <c r="O442" s="139"/>
      <c r="P442" s="139"/>
      <c r="Q442" s="139"/>
    </row>
    <row r="443" spans="7:17" s="94" customFormat="1" ht="12.75">
      <c r="G443" s="157"/>
      <c r="N443" s="139"/>
      <c r="O443" s="139"/>
      <c r="P443" s="139"/>
      <c r="Q443" s="139"/>
    </row>
    <row r="444" spans="7:17" s="94" customFormat="1" ht="12.75">
      <c r="G444" s="157"/>
      <c r="N444" s="139"/>
      <c r="O444" s="139"/>
      <c r="P444" s="139"/>
      <c r="Q444" s="139"/>
    </row>
    <row r="445" spans="7:17" s="94" customFormat="1" ht="12.75">
      <c r="G445" s="157"/>
      <c r="N445" s="139"/>
      <c r="O445" s="139"/>
      <c r="P445" s="139"/>
      <c r="Q445" s="139"/>
    </row>
    <row r="446" spans="7:17" s="94" customFormat="1" ht="12.75">
      <c r="G446" s="157"/>
      <c r="N446" s="139"/>
      <c r="O446" s="139"/>
      <c r="P446" s="139"/>
      <c r="Q446" s="139"/>
    </row>
    <row r="447" spans="7:17" s="94" customFormat="1" ht="12.75">
      <c r="G447" s="157"/>
      <c r="N447" s="139"/>
      <c r="O447" s="139"/>
      <c r="P447" s="139"/>
      <c r="Q447" s="139"/>
    </row>
    <row r="448" spans="7:17" s="94" customFormat="1" ht="12.75">
      <c r="G448" s="157"/>
      <c r="N448" s="139"/>
      <c r="O448" s="139"/>
      <c r="P448" s="139"/>
      <c r="Q448" s="139"/>
    </row>
    <row r="449" spans="7:17" s="94" customFormat="1" ht="12.75">
      <c r="G449" s="157"/>
      <c r="N449" s="139"/>
      <c r="O449" s="139"/>
      <c r="P449" s="139"/>
      <c r="Q449" s="139"/>
    </row>
    <row r="450" spans="7:17" s="94" customFormat="1" ht="12.75">
      <c r="G450" s="157"/>
      <c r="N450" s="139"/>
      <c r="O450" s="139"/>
      <c r="P450" s="139"/>
      <c r="Q450" s="139"/>
    </row>
    <row r="451" spans="7:17" s="94" customFormat="1" ht="12.75">
      <c r="G451" s="157"/>
      <c r="N451" s="139"/>
      <c r="O451" s="139"/>
      <c r="P451" s="139"/>
      <c r="Q451" s="139"/>
    </row>
    <row r="452" spans="7:17" s="94" customFormat="1" ht="12.75">
      <c r="G452" s="157"/>
      <c r="N452" s="139"/>
      <c r="O452" s="139"/>
      <c r="P452" s="139"/>
      <c r="Q452" s="139"/>
    </row>
    <row r="453" spans="7:17" s="94" customFormat="1" ht="12.75">
      <c r="G453" s="157"/>
      <c r="N453" s="139"/>
      <c r="O453" s="139"/>
      <c r="P453" s="139"/>
      <c r="Q453" s="139"/>
    </row>
    <row r="454" spans="7:17" s="94" customFormat="1" ht="12.75">
      <c r="G454" s="157"/>
      <c r="N454" s="139"/>
      <c r="O454" s="139"/>
      <c r="P454" s="139"/>
      <c r="Q454" s="139"/>
    </row>
    <row r="455" spans="7:17" s="94" customFormat="1" ht="12.75">
      <c r="G455" s="157"/>
      <c r="N455" s="139"/>
      <c r="O455" s="139"/>
      <c r="P455" s="139"/>
      <c r="Q455" s="139"/>
    </row>
    <row r="456" spans="7:17" s="94" customFormat="1" ht="12.75">
      <c r="G456" s="157"/>
      <c r="N456" s="139"/>
      <c r="O456" s="139"/>
      <c r="P456" s="139"/>
      <c r="Q456" s="139"/>
    </row>
    <row r="457" spans="7:17" s="94" customFormat="1" ht="12.75">
      <c r="G457" s="157"/>
      <c r="N457" s="139"/>
      <c r="O457" s="139"/>
      <c r="P457" s="139"/>
      <c r="Q457" s="139"/>
    </row>
    <row r="458" spans="7:17" s="94" customFormat="1" ht="12.75">
      <c r="G458" s="157"/>
      <c r="N458" s="139"/>
      <c r="O458" s="139"/>
      <c r="P458" s="139"/>
      <c r="Q458" s="139"/>
    </row>
    <row r="459" spans="7:17" s="94" customFormat="1" ht="12.75">
      <c r="G459" s="157"/>
      <c r="N459" s="139"/>
      <c r="O459" s="139"/>
      <c r="P459" s="139"/>
      <c r="Q459" s="139"/>
    </row>
    <row r="460" spans="7:17" s="94" customFormat="1" ht="12.75">
      <c r="G460" s="157"/>
      <c r="N460" s="139"/>
      <c r="O460" s="139"/>
      <c r="P460" s="139"/>
      <c r="Q460" s="139"/>
    </row>
    <row r="461" spans="7:17" s="94" customFormat="1" ht="12.75">
      <c r="G461" s="157"/>
      <c r="N461" s="139"/>
      <c r="O461" s="139"/>
      <c r="P461" s="139"/>
      <c r="Q461" s="139"/>
    </row>
    <row r="462" spans="7:17" s="94" customFormat="1" ht="12.75">
      <c r="G462" s="157"/>
      <c r="N462" s="139"/>
      <c r="O462" s="139"/>
      <c r="P462" s="139"/>
      <c r="Q462" s="139"/>
    </row>
    <row r="463" spans="7:17" s="94" customFormat="1" ht="12.75">
      <c r="G463" s="157"/>
      <c r="N463" s="139"/>
      <c r="O463" s="139"/>
      <c r="P463" s="139"/>
      <c r="Q463" s="139"/>
    </row>
    <row r="464" spans="7:17" s="94" customFormat="1" ht="12.75">
      <c r="G464" s="157"/>
      <c r="N464" s="139"/>
      <c r="O464" s="139"/>
      <c r="P464" s="139"/>
      <c r="Q464" s="139"/>
    </row>
    <row r="465" spans="7:17" s="94" customFormat="1" ht="12.75">
      <c r="G465" s="157"/>
      <c r="N465" s="139"/>
      <c r="O465" s="139"/>
      <c r="P465" s="139"/>
      <c r="Q465" s="139"/>
    </row>
    <row r="466" spans="7:17" s="94" customFormat="1" ht="12.75">
      <c r="G466" s="157"/>
      <c r="N466" s="139"/>
      <c r="O466" s="139"/>
      <c r="P466" s="139"/>
      <c r="Q466" s="139"/>
    </row>
    <row r="467" spans="7:17" s="94" customFormat="1" ht="12.75">
      <c r="G467" s="157"/>
      <c r="N467" s="139"/>
      <c r="O467" s="139"/>
      <c r="P467" s="139"/>
      <c r="Q467" s="139"/>
    </row>
    <row r="468" spans="7:17" s="94" customFormat="1" ht="12.75">
      <c r="G468" s="157"/>
      <c r="N468" s="139"/>
      <c r="O468" s="139"/>
      <c r="P468" s="139"/>
      <c r="Q468" s="139"/>
    </row>
    <row r="469" spans="7:17" s="94" customFormat="1" ht="12.75">
      <c r="G469" s="157"/>
      <c r="N469" s="139"/>
      <c r="O469" s="139"/>
      <c r="P469" s="139"/>
      <c r="Q469" s="139"/>
    </row>
    <row r="470" spans="7:17" s="94" customFormat="1" ht="12.75">
      <c r="G470" s="157"/>
      <c r="N470" s="139"/>
      <c r="O470" s="139"/>
      <c r="P470" s="139"/>
      <c r="Q470" s="139"/>
    </row>
    <row r="471" spans="7:17" s="94" customFormat="1" ht="12.75">
      <c r="G471" s="157"/>
      <c r="N471" s="139"/>
      <c r="O471" s="139"/>
      <c r="P471" s="139"/>
      <c r="Q471" s="139"/>
    </row>
    <row r="472" spans="7:17" s="94" customFormat="1" ht="12.75">
      <c r="G472" s="157"/>
      <c r="N472" s="139"/>
      <c r="O472" s="139"/>
      <c r="P472" s="139"/>
      <c r="Q472" s="139"/>
    </row>
    <row r="473" spans="7:17" s="94" customFormat="1" ht="12.75">
      <c r="G473" s="157"/>
      <c r="N473" s="139"/>
      <c r="O473" s="139"/>
      <c r="P473" s="139"/>
      <c r="Q473" s="139"/>
    </row>
    <row r="474" spans="7:17" s="94" customFormat="1" ht="12.75">
      <c r="G474" s="157"/>
      <c r="N474" s="139"/>
      <c r="O474" s="139"/>
      <c r="P474" s="139"/>
      <c r="Q474" s="139"/>
    </row>
    <row r="475" spans="7:17" s="94" customFormat="1" ht="12.75">
      <c r="G475" s="157"/>
      <c r="N475" s="139"/>
      <c r="O475" s="139"/>
      <c r="P475" s="139"/>
      <c r="Q475" s="139"/>
    </row>
    <row r="476" spans="7:17" s="94" customFormat="1" ht="12.75">
      <c r="G476" s="157"/>
      <c r="N476" s="139"/>
      <c r="O476" s="139"/>
      <c r="P476" s="139"/>
      <c r="Q476" s="139"/>
    </row>
    <row r="477" spans="7:17" s="94" customFormat="1" ht="12.75">
      <c r="G477" s="157"/>
      <c r="N477" s="139"/>
      <c r="O477" s="139"/>
      <c r="P477" s="139"/>
      <c r="Q477" s="139"/>
    </row>
    <row r="478" spans="7:17" s="94" customFormat="1" ht="12.75">
      <c r="G478" s="157"/>
      <c r="N478" s="139"/>
      <c r="O478" s="139"/>
      <c r="P478" s="139"/>
      <c r="Q478" s="139"/>
    </row>
    <row r="479" spans="7:17" s="94" customFormat="1" ht="12.75">
      <c r="G479" s="157"/>
      <c r="N479" s="139"/>
      <c r="O479" s="139"/>
      <c r="P479" s="139"/>
      <c r="Q479" s="139"/>
    </row>
    <row r="480" spans="7:17" s="94" customFormat="1" ht="12.75">
      <c r="G480" s="157"/>
      <c r="N480" s="139"/>
      <c r="O480" s="139"/>
      <c r="P480" s="139"/>
      <c r="Q480" s="139"/>
    </row>
    <row r="481" spans="7:17" s="94" customFormat="1" ht="12.75">
      <c r="G481" s="157"/>
      <c r="N481" s="139"/>
      <c r="O481" s="139"/>
      <c r="P481" s="139"/>
      <c r="Q481" s="139"/>
    </row>
    <row r="482" spans="7:17" s="94" customFormat="1" ht="12.75">
      <c r="G482" s="157"/>
      <c r="N482" s="139"/>
      <c r="O482" s="139"/>
      <c r="P482" s="139"/>
      <c r="Q482" s="139"/>
    </row>
    <row r="483" spans="7:17" s="94" customFormat="1" ht="12.75">
      <c r="G483" s="157"/>
      <c r="N483" s="139"/>
      <c r="O483" s="139"/>
      <c r="P483" s="139"/>
      <c r="Q483" s="139"/>
    </row>
    <row r="484" spans="7:17" s="94" customFormat="1" ht="12.75">
      <c r="G484" s="157"/>
      <c r="N484" s="139"/>
      <c r="O484" s="139"/>
      <c r="P484" s="139"/>
      <c r="Q484" s="139"/>
    </row>
    <row r="485" spans="7:17" s="94" customFormat="1" ht="12.75">
      <c r="G485" s="157"/>
      <c r="N485" s="139"/>
      <c r="O485" s="139"/>
      <c r="P485" s="139"/>
      <c r="Q485" s="139"/>
    </row>
    <row r="486" spans="7:17" s="94" customFormat="1" ht="12.75">
      <c r="G486" s="157"/>
      <c r="N486" s="139"/>
      <c r="O486" s="139"/>
      <c r="P486" s="139"/>
      <c r="Q486" s="139"/>
    </row>
    <row r="487" spans="7:17" s="94" customFormat="1" ht="12.75">
      <c r="G487" s="157"/>
      <c r="N487" s="139"/>
      <c r="O487" s="139"/>
      <c r="P487" s="139"/>
      <c r="Q487" s="139"/>
    </row>
    <row r="488" spans="7:17" s="94" customFormat="1" ht="12.75">
      <c r="G488" s="157"/>
      <c r="N488" s="139"/>
      <c r="O488" s="139"/>
      <c r="P488" s="139"/>
      <c r="Q488" s="139"/>
    </row>
    <row r="489" spans="7:17" s="94" customFormat="1" ht="12.75">
      <c r="G489" s="157"/>
      <c r="N489" s="139"/>
      <c r="O489" s="139"/>
      <c r="P489" s="139"/>
      <c r="Q489" s="139"/>
    </row>
    <row r="490" spans="7:17" s="94" customFormat="1" ht="12.75">
      <c r="G490" s="157"/>
      <c r="N490" s="139"/>
      <c r="O490" s="139"/>
      <c r="P490" s="139"/>
      <c r="Q490" s="139"/>
    </row>
    <row r="491" spans="7:17" s="94" customFormat="1" ht="12.75">
      <c r="G491" s="157"/>
      <c r="N491" s="139"/>
      <c r="O491" s="139"/>
      <c r="P491" s="139"/>
      <c r="Q491" s="139"/>
    </row>
    <row r="492" spans="7:17" s="94" customFormat="1" ht="12.75">
      <c r="G492" s="157"/>
      <c r="N492" s="139"/>
      <c r="O492" s="139"/>
      <c r="P492" s="139"/>
      <c r="Q492" s="139"/>
    </row>
    <row r="493" spans="7:17" s="94" customFormat="1" ht="12.75">
      <c r="G493" s="157"/>
      <c r="N493" s="139"/>
      <c r="O493" s="139"/>
      <c r="P493" s="139"/>
      <c r="Q493" s="139"/>
    </row>
    <row r="494" spans="7:17" s="94" customFormat="1" ht="12.75">
      <c r="G494" s="157"/>
      <c r="N494" s="139"/>
      <c r="O494" s="139"/>
      <c r="P494" s="139"/>
      <c r="Q494" s="139"/>
    </row>
    <row r="495" spans="7:17" s="94" customFormat="1" ht="12.75">
      <c r="G495" s="157"/>
      <c r="N495" s="139"/>
      <c r="O495" s="139"/>
      <c r="P495" s="139"/>
      <c r="Q495" s="139"/>
    </row>
    <row r="496" spans="7:17" s="94" customFormat="1" ht="12.75">
      <c r="G496" s="157"/>
      <c r="N496" s="139"/>
      <c r="O496" s="139"/>
      <c r="P496" s="139"/>
      <c r="Q496" s="139"/>
    </row>
    <row r="497" spans="7:17" s="94" customFormat="1" ht="12.75">
      <c r="G497" s="157"/>
      <c r="N497" s="139"/>
      <c r="O497" s="139"/>
      <c r="P497" s="139"/>
      <c r="Q497" s="139"/>
    </row>
    <row r="498" spans="7:17" s="94" customFormat="1" ht="12.75">
      <c r="G498" s="157"/>
      <c r="N498" s="139"/>
      <c r="O498" s="139"/>
      <c r="P498" s="139"/>
      <c r="Q498" s="139"/>
    </row>
    <row r="499" spans="7:17" s="94" customFormat="1" ht="12.75">
      <c r="G499" s="157"/>
      <c r="N499" s="139"/>
      <c r="O499" s="139"/>
      <c r="P499" s="139"/>
      <c r="Q499" s="139"/>
    </row>
    <row r="500" spans="7:17" s="94" customFormat="1" ht="12.75">
      <c r="G500" s="157"/>
      <c r="N500" s="139"/>
      <c r="O500" s="139"/>
      <c r="P500" s="139"/>
      <c r="Q500" s="139"/>
    </row>
    <row r="501" spans="7:17" s="94" customFormat="1" ht="12.75">
      <c r="G501" s="157"/>
      <c r="N501" s="139"/>
      <c r="O501" s="139"/>
      <c r="P501" s="139"/>
      <c r="Q501" s="139"/>
    </row>
    <row r="502" spans="7:17" s="94" customFormat="1" ht="12.75">
      <c r="G502" s="157"/>
      <c r="N502" s="139"/>
      <c r="O502" s="139"/>
      <c r="P502" s="139"/>
      <c r="Q502" s="139"/>
    </row>
    <row r="503" spans="7:17" s="94" customFormat="1" ht="12.75">
      <c r="G503" s="157"/>
      <c r="N503" s="139"/>
      <c r="O503" s="139"/>
      <c r="P503" s="139"/>
      <c r="Q503" s="139"/>
    </row>
    <row r="504" spans="7:17" s="94" customFormat="1" ht="12.75">
      <c r="G504" s="157"/>
      <c r="N504" s="139"/>
      <c r="O504" s="139"/>
      <c r="P504" s="139"/>
      <c r="Q504" s="139"/>
    </row>
    <row r="505" spans="7:17" s="94" customFormat="1" ht="12.75">
      <c r="G505" s="157"/>
      <c r="N505" s="139"/>
      <c r="O505" s="139"/>
      <c r="P505" s="139"/>
      <c r="Q505" s="139"/>
    </row>
    <row r="506" spans="7:17" s="94" customFormat="1" ht="12.75">
      <c r="G506" s="157"/>
      <c r="N506" s="139"/>
      <c r="O506" s="139"/>
      <c r="P506" s="139"/>
      <c r="Q506" s="139"/>
    </row>
    <row r="507" spans="7:17" s="94" customFormat="1" ht="12.75">
      <c r="G507" s="157"/>
      <c r="N507" s="139"/>
      <c r="O507" s="139"/>
      <c r="P507" s="139"/>
      <c r="Q507" s="139"/>
    </row>
    <row r="508" spans="7:17" s="94" customFormat="1" ht="12.75">
      <c r="G508" s="157"/>
      <c r="N508" s="139"/>
      <c r="O508" s="139"/>
      <c r="P508" s="139"/>
      <c r="Q508" s="139"/>
    </row>
    <row r="509" spans="7:17" s="94" customFormat="1" ht="12.75">
      <c r="G509" s="157"/>
      <c r="N509" s="139"/>
      <c r="O509" s="139"/>
      <c r="P509" s="139"/>
      <c r="Q509" s="139"/>
    </row>
    <row r="510" spans="7:17" s="94" customFormat="1" ht="12.75">
      <c r="G510" s="157"/>
      <c r="N510" s="139"/>
      <c r="O510" s="139"/>
      <c r="P510" s="139"/>
      <c r="Q510" s="139"/>
    </row>
    <row r="511" spans="7:17" s="94" customFormat="1" ht="12.75">
      <c r="G511" s="157"/>
      <c r="N511" s="139"/>
      <c r="O511" s="139"/>
      <c r="P511" s="139"/>
      <c r="Q511" s="139"/>
    </row>
  </sheetData>
  <mergeCells count="61">
    <mergeCell ref="B210:M211"/>
    <mergeCell ref="B196:M196"/>
    <mergeCell ref="B205:M206"/>
    <mergeCell ref="B97:M98"/>
    <mergeCell ref="B193:M194"/>
    <mergeCell ref="B195:M195"/>
    <mergeCell ref="B141:M141"/>
    <mergeCell ref="A113:M114"/>
    <mergeCell ref="B109:M111"/>
    <mergeCell ref="B198:M199"/>
    <mergeCell ref="C269:M269"/>
    <mergeCell ref="B13:M15"/>
    <mergeCell ref="B90:M92"/>
    <mergeCell ref="B241:M241"/>
    <mergeCell ref="B231:M232"/>
    <mergeCell ref="B247:M248"/>
    <mergeCell ref="B200:M201"/>
    <mergeCell ref="B117:M119"/>
    <mergeCell ref="B156:M158"/>
    <mergeCell ref="B214:C214"/>
    <mergeCell ref="B170:M170"/>
    <mergeCell ref="B34:M34"/>
    <mergeCell ref="B40:M41"/>
    <mergeCell ref="B36:M36"/>
    <mergeCell ref="B64:M67"/>
    <mergeCell ref="B17:M19"/>
    <mergeCell ref="B21:M22"/>
    <mergeCell ref="B85:M86"/>
    <mergeCell ref="B59:M60"/>
    <mergeCell ref="B26:M27"/>
    <mergeCell ref="B31:M32"/>
    <mergeCell ref="B81:M82"/>
    <mergeCell ref="B77:M77"/>
    <mergeCell ref="B70:M73"/>
    <mergeCell ref="B46:M46"/>
    <mergeCell ref="N121:P121"/>
    <mergeCell ref="B167:M168"/>
    <mergeCell ref="B148:M150"/>
    <mergeCell ref="B159:M161"/>
    <mergeCell ref="B152:M155"/>
    <mergeCell ref="G121:I121"/>
    <mergeCell ref="C254:M255"/>
    <mergeCell ref="I257:K257"/>
    <mergeCell ref="C217:E217"/>
    <mergeCell ref="C218:E218"/>
    <mergeCell ref="C219:E219"/>
    <mergeCell ref="C220:E220"/>
    <mergeCell ref="B227:M227"/>
    <mergeCell ref="B236:M237"/>
    <mergeCell ref="B222:C222"/>
    <mergeCell ref="C224:M224"/>
    <mergeCell ref="B245:M245"/>
    <mergeCell ref="B243:M243"/>
    <mergeCell ref="C265:I265"/>
    <mergeCell ref="I172:K172"/>
    <mergeCell ref="I173:K173"/>
    <mergeCell ref="C260:I260"/>
    <mergeCell ref="I258:K258"/>
    <mergeCell ref="C262:I262"/>
    <mergeCell ref="C263:I263"/>
    <mergeCell ref="C264:I264"/>
  </mergeCells>
  <printOptions/>
  <pageMargins left="0.5" right="0.5" top="0.25" bottom="0.37" header="0.5" footer="0.28"/>
  <pageSetup horizontalDpi="600" verticalDpi="600" orientation="portrait" paperSize="9" r:id="rId1"/>
  <headerFooter alignWithMargins="0">
    <oddFooter>&amp;R
</oddFooter>
  </headerFooter>
  <rowBreaks count="5" manualBreakCount="5">
    <brk id="67" max="255" man="1"/>
    <brk id="112" max="9" man="1"/>
    <brk id="166" max="255" man="1"/>
    <brk id="211" max="255" man="1"/>
    <brk id="2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MMS</cp:lastModifiedBy>
  <cp:lastPrinted>2006-08-29T02:26:35Z</cp:lastPrinted>
  <dcterms:created xsi:type="dcterms:W3CDTF">2005-11-28T06:27:33Z</dcterms:created>
  <dcterms:modified xsi:type="dcterms:W3CDTF">2006-08-29T09:27:17Z</dcterms:modified>
  <cp:category/>
  <cp:version/>
  <cp:contentType/>
  <cp:contentStatus/>
</cp:coreProperties>
</file>